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3年度（R2決算)\"/>
    </mc:Choice>
  </mc:AlternateContent>
  <xr:revisionPtr revIDLastSave="0" documentId="13_ncr:1_{7106A46B-1BCD-4592-9BB2-5A19E4CF2162}" xr6:coauthVersionLast="36" xr6:coauthVersionMax="36" xr10:uidLastSave="{00000000-0000-0000-0000-000000000000}"/>
  <workbookProtection workbookAlgorithmName="SHA-512" workbookHashValue="c4adS5eRp/ExNdu+y600PDq2xWitWrEeNCEYXdd/6XOyaGGwezmrBtspHxBQeVB4Wi7vdsfvPHYpnR+lShuFqQ==" workbookSaltValue="vnq3YdUB20ARB/OC04pbXA==" workbookSpinCount="100000" lockStructure="1"/>
  <bookViews>
    <workbookView xWindow="0" yWindow="0" windowWidth="192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G85" i="4"/>
  <c r="F85" i="4"/>
  <c r="AT10" i="4"/>
  <c r="AL10" i="4"/>
  <c r="W10" i="4"/>
  <c r="BB8" i="4"/>
  <c r="AT8" i="4"/>
  <c r="AL8" i="4"/>
  <c r="AD8" i="4"/>
  <c r="W8" i="4"/>
  <c r="P8" i="4"/>
  <c r="I8" i="4"/>
  <c r="B8" i="4"/>
  <c r="B6" i="4"/>
</calcChain>
</file>

<file path=xl/sharedStrings.xml><?xml version="1.0" encoding="utf-8"?>
<sst xmlns="http://schemas.openxmlformats.org/spreadsheetml/2006/main" count="231" uniqueCount="113">
  <si>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</si>
  <si>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</si>
  <si>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</si>
  <si>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</si>
  <si>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</si>
  <si>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</si>
  <si>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</si>
  <si>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</si>
  <si>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</si>
  <si>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</si>
  <si>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</si>
  <si>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</si>
  <si>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</si>
  <si>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</si>
  <si>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</si>
  <si>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</si>
  <si>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</si>
  <si>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</si>
  <si>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</si>
  <si>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</si>
  <si>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</si>
  <si>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</si>
  <si>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</si>
  <si>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</si>
  <si>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</si>
  <si>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</si>
  <si>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</si>
  <si>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</si>
  <si>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</si>
  <si>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</si>
  <si>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</si>
  <si>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</si>
  <si>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</si>
  <si>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</si>
  <si>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</si>
  <si>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</si>
  <si>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</si>
  <si>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</si>
  <si>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</si>
  <si>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</si>
  <si>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</si>
  <si>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</si>
  <si>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</si>
  <si>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</si>
  <si>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</si>
  <si>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</si>
  <si>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</si>
  <si>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</si>
  <si>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</si>
  <si>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</si>
  <si>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</si>
  <si>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</si>
  <si>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</si>
  <si>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</si>
  <si>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</si>
  <si>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</si>
  <si>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</si>
  <si>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</si>
  <si>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</si>
  <si>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</si>
  <si>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</si>
  <si>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</si>
  <si>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</si>
  <si>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</si>
  <si>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</si>
  <si>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</si>
  <si>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</si>
  <si>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</si>
  <si>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</si>
  <si>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</si>
  <si>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</si>
  <si>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</si>
  <si>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</si>
  <si>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</si>
  <si>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</si>
  <si>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</si>
  <si>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</si>
  <si>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</si>
  <si>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</si>
  <si>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</si>
  <si>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</si>
  <si>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</si>
  <si>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</si>
  <si>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</si>
  <si>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</si>
  <si>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</si>
  <si>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</si>
  <si>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</si>
  <si>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</si>
  <si>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</si>
  <si>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</si>
  <si>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</si>
  <si>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</si>
  <si>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</si>
  <si>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</si>
  <si>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</si>
  <si>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</si>
  <si>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</si>
  <si>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</si>
  <si>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</si>
  <si>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</si>
  <si>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</si>
  <si>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</si>
  <si>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</si>
  <si>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</si>
  <si>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</si>
  <si>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</si>
  <si>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</si>
  <si>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</si>
  <si>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</si>
  <si>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償却対象資産における減価償却済の割合を示す指数である。類似団体と比較すると法定耐用年数に近い資産が多い状況である。
②管路経年化率
　管路の老朽化度合を示す指数である。計画的に管路更新事業を進めており、類似団体と比べ低い数値となっている。
③管路更新率　
　当該年度に更新した管路延長の割合を示す指数である。前年度までの国庫補助金を活用した更新事業が終了し、令和２年度は測量設計が多かったため類似団体の平均値を下回っている。令和２年度から新たな国庫補助金を活用して経年施設の更新を継続しており、管路の更新には耐震管を採用している。今後とも計画的に老朽管の更新事業を継続していく必要がある。</t>
    <rPh sb="16" eb="18">
      <t>タイショウ</t>
    </rPh>
    <rPh sb="46" eb="48">
      <t>ヒカク</t>
    </rPh>
    <rPh sb="51" eb="53">
      <t>ホウテイ</t>
    </rPh>
    <rPh sb="53" eb="55">
      <t>タイヨウ</t>
    </rPh>
    <rPh sb="55" eb="57">
      <t>ネンスウ</t>
    </rPh>
    <rPh sb="58" eb="59">
      <t>チカ</t>
    </rPh>
    <rPh sb="60" eb="62">
      <t>シサン</t>
    </rPh>
    <rPh sb="63" eb="64">
      <t>オオ</t>
    </rPh>
    <rPh sb="81" eb="83">
      <t>カンロ</t>
    </rPh>
    <rPh sb="84" eb="87">
      <t>ロウキュウカ</t>
    </rPh>
    <rPh sb="87" eb="89">
      <t>ドア</t>
    </rPh>
    <rPh sb="90" eb="91">
      <t>シメ</t>
    </rPh>
    <rPh sb="92" eb="94">
      <t>シスウ</t>
    </rPh>
    <rPh sb="98" eb="101">
      <t>ケイカクテキ</t>
    </rPh>
    <rPh sb="102" eb="104">
      <t>カンロ</t>
    </rPh>
    <rPh sb="104" eb="106">
      <t>コウシン</t>
    </rPh>
    <rPh sb="106" eb="108">
      <t>ジギョウ</t>
    </rPh>
    <rPh sb="109" eb="110">
      <t>スス</t>
    </rPh>
    <rPh sb="115" eb="117">
      <t>ルイジ</t>
    </rPh>
    <rPh sb="117" eb="119">
      <t>ダンタイ</t>
    </rPh>
    <rPh sb="122" eb="123">
      <t>ヒク</t>
    </rPh>
    <rPh sb="124" eb="126">
      <t>スウチ</t>
    </rPh>
    <rPh sb="168" eb="171">
      <t>ゼンネンド</t>
    </rPh>
    <rPh sb="189" eb="191">
      <t>シュウリョウ</t>
    </rPh>
    <rPh sb="197" eb="201">
      <t>ソクリョウセッケイ</t>
    </rPh>
    <rPh sb="202" eb="203">
      <t>オオ</t>
    </rPh>
    <rPh sb="217" eb="218">
      <t>シタ</t>
    </rPh>
    <rPh sb="224" eb="226">
      <t>レイワ</t>
    </rPh>
    <rPh sb="227" eb="229">
      <t>ネンド</t>
    </rPh>
    <rPh sb="231" eb="232">
      <t>アラ</t>
    </rPh>
    <phoneticPr fontId="4"/>
  </si>
  <si>
    <t>　本組合は、平成22年度に宗像市と福津市が行う末端給水事業を引き継ぎ、全国的にも先進的な垂直統合により水道事業の経営を行っている。
　両市域の給水人口及び戸数は、現在のところ増加傾向にあり、経常収支比率は類似団体に比べ高くなっている状況である。
　しかし、今後は少子高齢化に起因する水道使用量の減少による、給水収益の伸び悩みが想定されるとともに、高度成長期に整備した施設・配水管等の経年劣化更新のために、多大な費用の増加が見込まれている。
　特に老朽化した管路等の水道資産については、国庫補助事業等も活用しながら更新事業を継続していく必要がある。
　</t>
    <rPh sb="128" eb="130">
      <t>コンゴ</t>
    </rPh>
    <rPh sb="246" eb="247">
      <t>トウ</t>
    </rPh>
    <rPh sb="251" eb="252">
      <t>スス</t>
    </rPh>
    <rPh sb="267" eb="269">
      <t>ヒツヨウ</t>
    </rPh>
    <phoneticPr fontId="4"/>
  </si>
  <si>
    <t>①経常収支比率・②累積欠損金比率
　経常収支比率が高いほど利益率が高いことを示す指数で、本組合は100％を超えており経営は健全であると言える。
　なお、欠損金は発生していない。
③流動比率・④企業債残高対給水収益比率
　流動比率（流動資産／流動負債）は、短期的な債務に対する支払能力を示す指数である。流動負債の減少により比率は増加している。
　企業債残高対給水収益比率は、令和２年度に企業債の借入を行っていないため、企業債残高が減少しており、あわせて比率も減少している。
⑤料金回収率・⑥給水原価
　料金回収率は、給水に係る費用がどの程度給水収益で賄われているかを示す指数で、100％を超えている。これは、給水に係る経費が給水収益で賄えている状況で、類似団体と比較しても上回っている。前年度比で減少しているが、これは給水原価の増加によるものである。
　給水原価に関しては、立地等の関係から類似団体との比較ではやや高い数値となっており、前年度と比較すると増加している。これは長期前受金戻入が減少したためである。
⑦施設利用率・⑧有収率
　施設利用率、有収率ともに平均値より高く、類似団体と比較し効率的に施設を利用できていると言える。</t>
    <rPh sb="186" eb="188">
      <t>レイワ</t>
    </rPh>
    <rPh sb="189" eb="191">
      <t>ネンド</t>
    </rPh>
    <rPh sb="192" eb="194">
      <t>キギョウ</t>
    </rPh>
    <rPh sb="194" eb="195">
      <t>サイ</t>
    </rPh>
    <rPh sb="196" eb="198">
      <t>カリイレ</t>
    </rPh>
    <rPh sb="199" eb="200">
      <t>オコナ</t>
    </rPh>
    <rPh sb="208" eb="211">
      <t>キギョウサイ</t>
    </rPh>
    <rPh sb="211" eb="213">
      <t>ザンダカ</t>
    </rPh>
    <rPh sb="214" eb="216">
      <t>ゲンショウ</t>
    </rPh>
    <rPh sb="225" eb="227">
      <t>ヒリツ</t>
    </rPh>
    <rPh sb="228" eb="230">
      <t>ゲンショウ</t>
    </rPh>
    <rPh sb="342" eb="345">
      <t>ゼンネンド</t>
    </rPh>
    <rPh sb="347" eb="349">
      <t>ゲンショウ</t>
    </rPh>
    <rPh sb="358" eb="360">
      <t>キュウスイ</t>
    </rPh>
    <rPh sb="360" eb="362">
      <t>ゲンカ</t>
    </rPh>
    <rPh sb="363" eb="365">
      <t>ゾウカ</t>
    </rPh>
    <rPh sb="386" eb="388">
      <t>リッチ</t>
    </rPh>
    <rPh sb="388" eb="389">
      <t>トウ</t>
    </rPh>
    <rPh sb="390" eb="392">
      <t>カンケイ</t>
    </rPh>
    <rPh sb="417" eb="420">
      <t>ゼンネンド</t>
    </rPh>
    <rPh sb="421" eb="423">
      <t>ヒカク</t>
    </rPh>
    <rPh sb="426" eb="428">
      <t>ゾウカ</t>
    </rPh>
    <rPh sb="436" eb="438">
      <t>チョウキ</t>
    </rPh>
    <rPh sb="438" eb="441">
      <t>マエウケキン</t>
    </rPh>
    <rPh sb="441" eb="443">
      <t>レイニュウ</t>
    </rPh>
    <rPh sb="444" eb="44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</si>
</sst>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0.39</c:v>
                </c:pt>
                <c:pt idx="1">
                  <c:v>2.94</c:v>
                </c:pt>
                <c:pt idx="2">
                  <c:v>2.76</c:v>
                </c:pt>
                <c:pt idx="3">
                  <c:v>1.78</c:v>
                </c:pt>
                <c:pt idx="4">
                  <c:v>0.44</c:v>
                </c:pt>
              </c:numCache>
            </c:numRef>
          </c:val>
          <c:extLst>
            <c:ext xmlns:c16="http://schemas.microsoft.com/office/drawing/2014/chart" uri="{C3380CC4-5D6E-409C-BE32-E72D297353CC}">
              <c16:uniqueId val="{00000000-8AD6-48FC-97AB-FD8941F856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8AD6-48FC-97AB-FD8941F856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64.510000000000005</c:v>
                </c:pt>
                <c:pt idx="1">
                  <c:v>65.33</c:v>
                </c:pt>
                <c:pt idx="2">
                  <c:v>65.64</c:v>
                </c:pt>
                <c:pt idx="3">
                  <c:v>80.83</c:v>
                </c:pt>
                <c:pt idx="4">
                  <c:v>84.41</c:v>
                </c:pt>
              </c:numCache>
            </c:numRef>
          </c:val>
          <c:extLst>
            <c:ext xmlns:c16="http://schemas.microsoft.com/office/drawing/2014/chart" uri="{C3380CC4-5D6E-409C-BE32-E72D297353CC}">
              <c16:uniqueId val="{00000000-E29F-4A0F-81BB-1D3C2AC389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E29F-4A0F-81BB-1D3C2AC389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90.39</c:v>
                </c:pt>
                <c:pt idx="1">
                  <c:v>90.73</c:v>
                </c:pt>
                <c:pt idx="2">
                  <c:v>90.88</c:v>
                </c:pt>
                <c:pt idx="3">
                  <c:v>91.06</c:v>
                </c:pt>
                <c:pt idx="4">
                  <c:v>90.33</c:v>
                </c:pt>
              </c:numCache>
            </c:numRef>
          </c:val>
          <c:extLst>
            <c:ext xmlns:c16="http://schemas.microsoft.com/office/drawing/2014/chart" uri="{C3380CC4-5D6E-409C-BE32-E72D297353CC}">
              <c16:uniqueId val="{00000000-EC7C-45D9-9FC5-624A7C46D4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EC7C-45D9-9FC5-624A7C46D4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122.94</c:v>
                </c:pt>
                <c:pt idx="1">
                  <c:v>122.67</c:v>
                </c:pt>
                <c:pt idx="2">
                  <c:v>117.85</c:v>
                </c:pt>
                <c:pt idx="3">
                  <c:v>125.19</c:v>
                </c:pt>
                <c:pt idx="4">
                  <c:v>120.85</c:v>
                </c:pt>
              </c:numCache>
            </c:numRef>
          </c:val>
          <c:extLst>
            <c:ext xmlns:c16="http://schemas.microsoft.com/office/drawing/2014/chart" uri="{C3380CC4-5D6E-409C-BE32-E72D297353CC}">
              <c16:uniqueId val="{00000000-F127-4E8A-8767-1665DCF066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F127-4E8A-8767-1665DCF066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51.44</c:v>
                </c:pt>
                <c:pt idx="1">
                  <c:v>51.37</c:v>
                </c:pt>
                <c:pt idx="2">
                  <c:v>51.67</c:v>
                </c:pt>
                <c:pt idx="3">
                  <c:v>50.63</c:v>
                </c:pt>
                <c:pt idx="4">
                  <c:v>51.94</c:v>
                </c:pt>
              </c:numCache>
            </c:numRef>
          </c:val>
          <c:extLst>
            <c:ext xmlns:c16="http://schemas.microsoft.com/office/drawing/2014/chart" uri="{C3380CC4-5D6E-409C-BE32-E72D297353CC}">
              <c16:uniqueId val="{00000000-5979-4403-B74B-58B787E025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5979-4403-B74B-58B787E025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28.53</c:v>
                </c:pt>
                <c:pt idx="1">
                  <c:v>27.86</c:v>
                </c:pt>
                <c:pt idx="2">
                  <c:v>18.36</c:v>
                </c:pt>
                <c:pt idx="3">
                  <c:v>15.36</c:v>
                </c:pt>
                <c:pt idx="4">
                  <c:v>15.42</c:v>
                </c:pt>
              </c:numCache>
            </c:numRef>
          </c:val>
          <c:extLst>
            <c:ext xmlns:c16="http://schemas.microsoft.com/office/drawing/2014/chart" uri="{C3380CC4-5D6E-409C-BE32-E72D297353CC}">
              <c16:uniqueId val="{00000000-74AF-4D96-8471-47D6D79160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74AF-4D96-8471-47D6D79160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D6-40EF-B131-17395CE144D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1D6-40EF-B131-17395CE144D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509.4</c:v>
                </c:pt>
                <c:pt idx="1">
                  <c:v>431.8</c:v>
                </c:pt>
                <c:pt idx="2">
                  <c:v>422.61</c:v>
                </c:pt>
                <c:pt idx="3">
                  <c:v>557.75</c:v>
                </c:pt>
                <c:pt idx="4">
                  <c:v>719.28</c:v>
                </c:pt>
              </c:numCache>
            </c:numRef>
          </c:val>
          <c:extLst>
            <c:ext xmlns:c16="http://schemas.microsoft.com/office/drawing/2014/chart" uri="{C3380CC4-5D6E-409C-BE32-E72D297353CC}">
              <c16:uniqueId val="{00000000-7481-436B-AFE0-9B95903EE9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7481-436B-AFE0-9B95903EE9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128.99</c:v>
                </c:pt>
                <c:pt idx="1">
                  <c:v>132.97999999999999</c:v>
                </c:pt>
                <c:pt idx="2">
                  <c:v>140.88999999999999</c:v>
                </c:pt>
                <c:pt idx="3">
                  <c:v>150.38</c:v>
                </c:pt>
                <c:pt idx="4">
                  <c:v>133.31</c:v>
                </c:pt>
              </c:numCache>
            </c:numRef>
          </c:val>
          <c:extLst>
            <c:ext xmlns:c16="http://schemas.microsoft.com/office/drawing/2014/chart" uri="{C3380CC4-5D6E-409C-BE32-E72D297353CC}">
              <c16:uniqueId val="{00000000-A566-42D8-A106-D5A3222BED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A566-42D8-A106-D5A3222BED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111.32</c:v>
                </c:pt>
                <c:pt idx="1">
                  <c:v>110.59</c:v>
                </c:pt>
                <c:pt idx="2">
                  <c:v>107.8</c:v>
                </c:pt>
                <c:pt idx="3">
                  <c:v>117.56</c:v>
                </c:pt>
                <c:pt idx="4">
                  <c:v>113.64</c:v>
                </c:pt>
              </c:numCache>
            </c:numRef>
          </c:val>
          <c:extLst>
            <c:ext xmlns:c16="http://schemas.microsoft.com/office/drawing/2014/chart" uri="{C3380CC4-5D6E-409C-BE32-E72D297353CC}">
              <c16:uniqueId val="{00000000-985F-4E84-8164-359F21138C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985F-4E84-8164-359F21138C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185.22</c:v>
                </c:pt>
                <c:pt idx="1">
                  <c:v>186.58</c:v>
                </c:pt>
                <c:pt idx="2">
                  <c:v>191.16</c:v>
                </c:pt>
                <c:pt idx="3">
                  <c:v>175.17</c:v>
                </c:pt>
                <c:pt idx="4">
                  <c:v>180.51</c:v>
                </c:pt>
              </c:numCache>
            </c:numRef>
          </c:val>
          <c:extLst>
            <c:ext xmlns:c16="http://schemas.microsoft.com/office/drawing/2014/chart" uri="{C3380CC4-5D6E-409C-BE32-E72D297353CC}">
              <c16:uniqueId val="{00000000-C4D0-4EAB-A5A2-5F5410C04B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C4D0-4EAB-A5A2-5F5410C04B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福岡県　宗像地区事務組合</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88.76</v>
      </c>
      <c r="J10" s="68"/>
      <c r="K10" s="68"/>
      <c r="L10" s="68"/>
      <c r="M10" s="68"/>
      <c r="N10" s="68"/>
      <c r="O10" s="69"/>
      <c r="P10" s="70">
        <f>データ!$P$6</f>
        <v>87.04</v>
      </c>
      <c r="Q10" s="70"/>
      <c r="R10" s="70"/>
      <c r="S10" s="70"/>
      <c r="T10" s="70"/>
      <c r="U10" s="70"/>
      <c r="V10" s="70"/>
      <c r="W10" s="71">
        <f>データ!$Q$6</f>
        <v>4093</v>
      </c>
      <c r="X10" s="71"/>
      <c r="Y10" s="71"/>
      <c r="Z10" s="71"/>
      <c r="AA10" s="71"/>
      <c r="AB10" s="71"/>
      <c r="AC10" s="71"/>
      <c r="AD10" s="2"/>
      <c r="AE10" s="2"/>
      <c r="AF10" s="2"/>
      <c r="AG10" s="2"/>
      <c r="AH10" s="4"/>
      <c r="AI10" s="4"/>
      <c r="AJ10" s="4"/>
      <c r="AK10" s="4"/>
      <c r="AL10" s="71">
        <f>データ!$U$6</f>
        <v>142951</v>
      </c>
      <c r="AM10" s="71"/>
      <c r="AN10" s="71"/>
      <c r="AO10" s="71"/>
      <c r="AP10" s="71"/>
      <c r="AQ10" s="71"/>
      <c r="AR10" s="71"/>
      <c r="AS10" s="71"/>
      <c r="AT10" s="67">
        <f>データ!$V$6</f>
        <v>73.599999999999994</v>
      </c>
      <c r="AU10" s="68"/>
      <c r="AV10" s="68"/>
      <c r="AW10" s="68"/>
      <c r="AX10" s="68"/>
      <c r="AY10" s="68"/>
      <c r="AZ10" s="68"/>
      <c r="BA10" s="68"/>
      <c r="BB10" s="70">
        <f>データ!$W$6</f>
        <v>1942.27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p26bMaJ16hPxXxZMAdkAl65w+zTOnqho/otEcym5zCMZUsKSlJoATgkTUajKR/sxEPYPwR/foB0sK+0Qo16Og==" saltValue="pX65bGKVF8oQkK57Z+6ax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409251</v>
      </c>
      <c r="D6" s="34">
        <f t="shared" si="3"/>
        <v>46</v>
      </c>
      <c r="E6" s="34">
        <f t="shared" si="3"/>
        <v>1</v>
      </c>
      <c r="F6" s="34">
        <f t="shared" si="3"/>
        <v>0</v>
      </c>
      <c r="G6" s="34">
        <f t="shared" si="3"/>
        <v>1</v>
      </c>
      <c r="H6" s="34" t="str">
        <f t="shared" si="3"/>
        <v>福岡県　宗像地区事務組合</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88.76</v>
      </c>
      <c r="P6" s="35">
        <f t="shared" si="3"/>
        <v>87.04</v>
      </c>
      <c r="Q6" s="35">
        <f t="shared" si="3"/>
        <v>4093</v>
      </c>
      <c r="R6" s="35" t="str">
        <f t="shared" si="3"/>
        <v>-</v>
      </c>
      <c r="S6" s="35" t="str">
        <f t="shared" si="3"/>
        <v>-</v>
      </c>
      <c r="T6" s="35" t="str">
        <f t="shared" si="3"/>
        <v>-</v>
      </c>
      <c r="U6" s="35">
        <f t="shared" si="3"/>
        <v>142951</v>
      </c>
      <c r="V6" s="35">
        <f t="shared" si="3"/>
        <v>73.599999999999994</v>
      </c>
      <c r="W6" s="35">
        <f t="shared" si="3"/>
        <v>1942.27</v>
      </c>
      <c r="X6" s="36">
        <f>IF(X7="",NA(),X7)</f>
        <v>122.94</v>
      </c>
      <c r="Y6" s="36">
        <f t="shared" ref="Y6:AG6" si="4">IF(Y7="",NA(),Y7)</f>
        <v>122.67</v>
      </c>
      <c r="Z6" s="36">
        <f t="shared" si="4"/>
        <v>117.85</v>
      </c>
      <c r="AA6" s="36">
        <f t="shared" si="4"/>
        <v>125.19</v>
      </c>
      <c r="AB6" s="36">
        <f t="shared" si="4"/>
        <v>120.85</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509.4</v>
      </c>
      <c r="AU6" s="36">
        <f t="shared" ref="AU6:BC6" si="6">IF(AU7="",NA(),AU7)</f>
        <v>431.8</v>
      </c>
      <c r="AV6" s="36">
        <f t="shared" si="6"/>
        <v>422.61</v>
      </c>
      <c r="AW6" s="36">
        <f t="shared" si="6"/>
        <v>557.75</v>
      </c>
      <c r="AX6" s="36">
        <f t="shared" si="6"/>
        <v>719.28</v>
      </c>
      <c r="AY6" s="36">
        <f t="shared" si="6"/>
        <v>349.04</v>
      </c>
      <c r="AZ6" s="36">
        <f t="shared" si="6"/>
        <v>337.49</v>
      </c>
      <c r="BA6" s="36">
        <f t="shared" si="6"/>
        <v>335.6</v>
      </c>
      <c r="BB6" s="36">
        <f t="shared" si="6"/>
        <v>358.91</v>
      </c>
      <c r="BC6" s="36">
        <f t="shared" si="6"/>
        <v>360.96</v>
      </c>
      <c r="BD6" s="35" t="str">
        <f>IF(BD7="","",IF(BD7="-","【-】","【"&amp;SUBSTITUTE(TEXT(BD7,"#,##0.00"),"-","△")&amp;"】"))</f>
        <v>【260.31】</v>
      </c>
      <c r="BE6" s="36">
        <f>IF(BE7="",NA(),BE7)</f>
        <v>128.99</v>
      </c>
      <c r="BF6" s="36">
        <f t="shared" ref="BF6:BN6" si="7">IF(BF7="",NA(),BF7)</f>
        <v>132.97999999999999</v>
      </c>
      <c r="BG6" s="36">
        <f t="shared" si="7"/>
        <v>140.88999999999999</v>
      </c>
      <c r="BH6" s="36">
        <f t="shared" si="7"/>
        <v>150.38</v>
      </c>
      <c r="BI6" s="36">
        <f t="shared" si="7"/>
        <v>133.31</v>
      </c>
      <c r="BJ6" s="36">
        <f t="shared" si="7"/>
        <v>254.54</v>
      </c>
      <c r="BK6" s="36">
        <f t="shared" si="7"/>
        <v>265.92</v>
      </c>
      <c r="BL6" s="36">
        <f t="shared" si="7"/>
        <v>258.26</v>
      </c>
      <c r="BM6" s="36">
        <f t="shared" si="7"/>
        <v>247.27</v>
      </c>
      <c r="BN6" s="36">
        <f t="shared" si="7"/>
        <v>239.18</v>
      </c>
      <c r="BO6" s="35" t="str">
        <f>IF(BO7="","",IF(BO7="-","【-】","【"&amp;SUBSTITUTE(TEXT(BO7,"#,##0.00"),"-","△")&amp;"】"))</f>
        <v>【275.67】</v>
      </c>
      <c r="BP6" s="36">
        <f>IF(BP7="",NA(),BP7)</f>
        <v>111.32</v>
      </c>
      <c r="BQ6" s="36">
        <f t="shared" ref="BQ6:BY6" si="8">IF(BQ7="",NA(),BQ7)</f>
        <v>110.59</v>
      </c>
      <c r="BR6" s="36">
        <f t="shared" si="8"/>
        <v>107.8</v>
      </c>
      <c r="BS6" s="36">
        <f t="shared" si="8"/>
        <v>117.56</v>
      </c>
      <c r="BT6" s="36">
        <f t="shared" si="8"/>
        <v>113.64</v>
      </c>
      <c r="BU6" s="36">
        <f t="shared" si="8"/>
        <v>106.52</v>
      </c>
      <c r="BV6" s="36">
        <f t="shared" si="8"/>
        <v>105.86</v>
      </c>
      <c r="BW6" s="36">
        <f t="shared" si="8"/>
        <v>106.07</v>
      </c>
      <c r="BX6" s="36">
        <f t="shared" si="8"/>
        <v>105.34</v>
      </c>
      <c r="BY6" s="36">
        <f t="shared" si="8"/>
        <v>101.89</v>
      </c>
      <c r="BZ6" s="35" t="str">
        <f>IF(BZ7="","",IF(BZ7="-","【-】","【"&amp;SUBSTITUTE(TEXT(BZ7,"#,##0.00"),"-","△")&amp;"】"))</f>
        <v>【100.05】</v>
      </c>
      <c r="CA6" s="36">
        <f>IF(CA7="",NA(),CA7)</f>
        <v>185.22</v>
      </c>
      <c r="CB6" s="36">
        <f t="shared" ref="CB6:CJ6" si="9">IF(CB7="",NA(),CB7)</f>
        <v>186.58</v>
      </c>
      <c r="CC6" s="36">
        <f t="shared" si="9"/>
        <v>191.16</v>
      </c>
      <c r="CD6" s="36">
        <f t="shared" si="9"/>
        <v>175.17</v>
      </c>
      <c r="CE6" s="36">
        <f t="shared" si="9"/>
        <v>180.51</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64.510000000000005</v>
      </c>
      <c r="CM6" s="36">
        <f t="shared" ref="CM6:CU6" si="10">IF(CM7="",NA(),CM7)</f>
        <v>65.33</v>
      </c>
      <c r="CN6" s="36">
        <f t="shared" si="10"/>
        <v>65.64</v>
      </c>
      <c r="CO6" s="36">
        <f t="shared" si="10"/>
        <v>80.83</v>
      </c>
      <c r="CP6" s="36">
        <f t="shared" si="10"/>
        <v>84.41</v>
      </c>
      <c r="CQ6" s="36">
        <f t="shared" si="10"/>
        <v>62.1</v>
      </c>
      <c r="CR6" s="36">
        <f t="shared" si="10"/>
        <v>62.38</v>
      </c>
      <c r="CS6" s="36">
        <f t="shared" si="10"/>
        <v>62.83</v>
      </c>
      <c r="CT6" s="36">
        <f t="shared" si="10"/>
        <v>62.05</v>
      </c>
      <c r="CU6" s="36">
        <f t="shared" si="10"/>
        <v>63.23</v>
      </c>
      <c r="CV6" s="35" t="str">
        <f>IF(CV7="","",IF(CV7="-","【-】","【"&amp;SUBSTITUTE(TEXT(CV7,"#,##0.00"),"-","△")&amp;"】"))</f>
        <v>【60.69】</v>
      </c>
      <c r="CW6" s="36">
        <f>IF(CW7="",NA(),CW7)</f>
        <v>90.39</v>
      </c>
      <c r="CX6" s="36">
        <f t="shared" ref="CX6:DF6" si="11">IF(CX7="",NA(),CX7)</f>
        <v>90.73</v>
      </c>
      <c r="CY6" s="36">
        <f t="shared" si="11"/>
        <v>90.88</v>
      </c>
      <c r="CZ6" s="36">
        <f t="shared" si="11"/>
        <v>91.06</v>
      </c>
      <c r="DA6" s="36">
        <f t="shared" si="11"/>
        <v>90.33</v>
      </c>
      <c r="DB6" s="36">
        <f t="shared" si="11"/>
        <v>89.52</v>
      </c>
      <c r="DC6" s="36">
        <f t="shared" si="11"/>
        <v>89.17</v>
      </c>
      <c r="DD6" s="36">
        <f t="shared" si="11"/>
        <v>88.86</v>
      </c>
      <c r="DE6" s="36">
        <f t="shared" si="11"/>
        <v>89.11</v>
      </c>
      <c r="DF6" s="36">
        <f t="shared" si="11"/>
        <v>89.35</v>
      </c>
      <c r="DG6" s="35" t="str">
        <f>IF(DG7="","",IF(DG7="-","【-】","【"&amp;SUBSTITUTE(TEXT(DG7,"#,##0.00"),"-","△")&amp;"】"))</f>
        <v>【89.82】</v>
      </c>
      <c r="DH6" s="36">
        <f>IF(DH7="",NA(),DH7)</f>
        <v>51.44</v>
      </c>
      <c r="DI6" s="36">
        <f t="shared" ref="DI6:DQ6" si="12">IF(DI7="",NA(),DI7)</f>
        <v>51.37</v>
      </c>
      <c r="DJ6" s="36">
        <f t="shared" si="12"/>
        <v>51.67</v>
      </c>
      <c r="DK6" s="36">
        <f t="shared" si="12"/>
        <v>50.63</v>
      </c>
      <c r="DL6" s="36">
        <f t="shared" si="12"/>
        <v>51.94</v>
      </c>
      <c r="DM6" s="36">
        <f t="shared" si="12"/>
        <v>46.58</v>
      </c>
      <c r="DN6" s="36">
        <f t="shared" si="12"/>
        <v>46.99</v>
      </c>
      <c r="DO6" s="36">
        <f t="shared" si="12"/>
        <v>47.89</v>
      </c>
      <c r="DP6" s="36">
        <f t="shared" si="12"/>
        <v>48.69</v>
      </c>
      <c r="DQ6" s="36">
        <f t="shared" si="12"/>
        <v>49.62</v>
      </c>
      <c r="DR6" s="35" t="str">
        <f>IF(DR7="","",IF(DR7="-","【-】","【"&amp;SUBSTITUTE(TEXT(DR7,"#,##0.00"),"-","△")&amp;"】"))</f>
        <v>【50.19】</v>
      </c>
      <c r="DS6" s="36">
        <f>IF(DS7="",NA(),DS7)</f>
        <v>28.53</v>
      </c>
      <c r="DT6" s="36">
        <f t="shared" ref="DT6:EB6" si="13">IF(DT7="",NA(),DT7)</f>
        <v>27.86</v>
      </c>
      <c r="DU6" s="36">
        <f t="shared" si="13"/>
        <v>18.36</v>
      </c>
      <c r="DV6" s="36">
        <f t="shared" si="13"/>
        <v>15.36</v>
      </c>
      <c r="DW6" s="36">
        <f t="shared" si="13"/>
        <v>15.42</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0.39</v>
      </c>
      <c r="EE6" s="36">
        <f t="shared" ref="EE6:EM6" si="14">IF(EE7="",NA(),EE7)</f>
        <v>2.94</v>
      </c>
      <c r="EF6" s="36">
        <f t="shared" si="14"/>
        <v>2.76</v>
      </c>
      <c r="EG6" s="36">
        <f t="shared" si="14"/>
        <v>1.78</v>
      </c>
      <c r="EH6" s="36">
        <f t="shared" si="14"/>
        <v>0.44</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409251</v>
      </c>
      <c r="D7" s="38">
        <v>46</v>
      </c>
      <c r="E7" s="38">
        <v>1</v>
      </c>
      <c r="F7" s="38">
        <v>0</v>
      </c>
      <c r="G7" s="38">
        <v>1</v>
      </c>
      <c r="H7" s="38" t="s">
        <v>93</v>
      </c>
      <c r="I7" s="38" t="s">
        <v>94</v>
      </c>
      <c r="J7" s="38" t="s">
        <v>95</v>
      </c>
      <c r="K7" s="38" t="s">
        <v>96</v>
      </c>
      <c r="L7" s="38" t="s">
        <v>97</v>
      </c>
      <c r="M7" s="38" t="s">
        <v>98</v>
      </c>
      <c r="N7" s="39" t="s">
        <v>99</v>
      </c>
      <c r="O7" s="39">
        <v>88.76</v>
      </c>
      <c r="P7" s="39">
        <v>87.04</v>
      </c>
      <c r="Q7" s="39">
        <v>4093</v>
      </c>
      <c r="R7" s="39" t="s">
        <v>99</v>
      </c>
      <c r="S7" s="39" t="s">
        <v>99</v>
      </c>
      <c r="T7" s="39" t="s">
        <v>99</v>
      </c>
      <c r="U7" s="39">
        <v>142951</v>
      </c>
      <c r="V7" s="39">
        <v>73.599999999999994</v>
      </c>
      <c r="W7" s="39">
        <v>1942.27</v>
      </c>
      <c r="X7" s="39">
        <v>122.94</v>
      </c>
      <c r="Y7" s="39">
        <v>122.67</v>
      </c>
      <c r="Z7" s="39">
        <v>117.85</v>
      </c>
      <c r="AA7" s="39">
        <v>125.19</v>
      </c>
      <c r="AB7" s="39">
        <v>120.85</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509.4</v>
      </c>
      <c r="AU7" s="39">
        <v>431.8</v>
      </c>
      <c r="AV7" s="39">
        <v>422.61</v>
      </c>
      <c r="AW7" s="39">
        <v>557.75</v>
      </c>
      <c r="AX7" s="39">
        <v>719.28</v>
      </c>
      <c r="AY7" s="39">
        <v>349.04</v>
      </c>
      <c r="AZ7" s="39">
        <v>337.49</v>
      </c>
      <c r="BA7" s="39">
        <v>335.6</v>
      </c>
      <c r="BB7" s="39">
        <v>358.91</v>
      </c>
      <c r="BC7" s="39">
        <v>360.96</v>
      </c>
      <c r="BD7" s="39">
        <v>260.31</v>
      </c>
      <c r="BE7" s="39">
        <v>128.99</v>
      </c>
      <c r="BF7" s="39">
        <v>132.97999999999999</v>
      </c>
      <c r="BG7" s="39">
        <v>140.88999999999999</v>
      </c>
      <c r="BH7" s="39">
        <v>150.38</v>
      </c>
      <c r="BI7" s="39">
        <v>133.31</v>
      </c>
      <c r="BJ7" s="39">
        <v>254.54</v>
      </c>
      <c r="BK7" s="39">
        <v>265.92</v>
      </c>
      <c r="BL7" s="39">
        <v>258.26</v>
      </c>
      <c r="BM7" s="39">
        <v>247.27</v>
      </c>
      <c r="BN7" s="39">
        <v>239.18</v>
      </c>
      <c r="BO7" s="39">
        <v>275.67</v>
      </c>
      <c r="BP7" s="39">
        <v>111.32</v>
      </c>
      <c r="BQ7" s="39">
        <v>110.59</v>
      </c>
      <c r="BR7" s="39">
        <v>107.8</v>
      </c>
      <c r="BS7" s="39">
        <v>117.56</v>
      </c>
      <c r="BT7" s="39">
        <v>113.64</v>
      </c>
      <c r="BU7" s="39">
        <v>106.52</v>
      </c>
      <c r="BV7" s="39">
        <v>105.86</v>
      </c>
      <c r="BW7" s="39">
        <v>106.07</v>
      </c>
      <c r="BX7" s="39">
        <v>105.34</v>
      </c>
      <c r="BY7" s="39">
        <v>101.89</v>
      </c>
      <c r="BZ7" s="39">
        <v>100.05</v>
      </c>
      <c r="CA7" s="39">
        <v>185.22</v>
      </c>
      <c r="CB7" s="39">
        <v>186.58</v>
      </c>
      <c r="CC7" s="39">
        <v>191.16</v>
      </c>
      <c r="CD7" s="39">
        <v>175.17</v>
      </c>
      <c r="CE7" s="39">
        <v>180.51</v>
      </c>
      <c r="CF7" s="39">
        <v>155.80000000000001</v>
      </c>
      <c r="CG7" s="39">
        <v>158.58000000000001</v>
      </c>
      <c r="CH7" s="39">
        <v>159.22</v>
      </c>
      <c r="CI7" s="39">
        <v>159.6</v>
      </c>
      <c r="CJ7" s="39">
        <v>156.32</v>
      </c>
      <c r="CK7" s="39">
        <v>166.4</v>
      </c>
      <c r="CL7" s="39">
        <v>64.510000000000005</v>
      </c>
      <c r="CM7" s="39">
        <v>65.33</v>
      </c>
      <c r="CN7" s="39">
        <v>65.64</v>
      </c>
      <c r="CO7" s="39">
        <v>80.83</v>
      </c>
      <c r="CP7" s="39">
        <v>84.41</v>
      </c>
      <c r="CQ7" s="39">
        <v>62.1</v>
      </c>
      <c r="CR7" s="39">
        <v>62.38</v>
      </c>
      <c r="CS7" s="39">
        <v>62.83</v>
      </c>
      <c r="CT7" s="39">
        <v>62.05</v>
      </c>
      <c r="CU7" s="39">
        <v>63.23</v>
      </c>
      <c r="CV7" s="39">
        <v>60.69</v>
      </c>
      <c r="CW7" s="39">
        <v>90.39</v>
      </c>
      <c r="CX7" s="39">
        <v>90.73</v>
      </c>
      <c r="CY7" s="39">
        <v>90.88</v>
      </c>
      <c r="CZ7" s="39">
        <v>91.06</v>
      </c>
      <c r="DA7" s="39">
        <v>90.33</v>
      </c>
      <c r="DB7" s="39">
        <v>89.52</v>
      </c>
      <c r="DC7" s="39">
        <v>89.17</v>
      </c>
      <c r="DD7" s="39">
        <v>88.86</v>
      </c>
      <c r="DE7" s="39">
        <v>89.11</v>
      </c>
      <c r="DF7" s="39">
        <v>89.35</v>
      </c>
      <c r="DG7" s="39">
        <v>89.82</v>
      </c>
      <c r="DH7" s="39">
        <v>51.44</v>
      </c>
      <c r="DI7" s="39">
        <v>51.37</v>
      </c>
      <c r="DJ7" s="39">
        <v>51.67</v>
      </c>
      <c r="DK7" s="39">
        <v>50.63</v>
      </c>
      <c r="DL7" s="39">
        <v>51.94</v>
      </c>
      <c r="DM7" s="39">
        <v>46.58</v>
      </c>
      <c r="DN7" s="39">
        <v>46.99</v>
      </c>
      <c r="DO7" s="39">
        <v>47.89</v>
      </c>
      <c r="DP7" s="39">
        <v>48.69</v>
      </c>
      <c r="DQ7" s="39">
        <v>49.62</v>
      </c>
      <c r="DR7" s="39">
        <v>50.19</v>
      </c>
      <c r="DS7" s="39">
        <v>28.53</v>
      </c>
      <c r="DT7" s="39">
        <v>27.86</v>
      </c>
      <c r="DU7" s="39">
        <v>18.36</v>
      </c>
      <c r="DV7" s="39">
        <v>15.36</v>
      </c>
      <c r="DW7" s="39">
        <v>15.42</v>
      </c>
      <c r="DX7" s="39">
        <v>14.45</v>
      </c>
      <c r="DY7" s="39">
        <v>15.83</v>
      </c>
      <c r="DZ7" s="39">
        <v>16.899999999999999</v>
      </c>
      <c r="EA7" s="39">
        <v>18.260000000000002</v>
      </c>
      <c r="EB7" s="39">
        <v>19.510000000000002</v>
      </c>
      <c r="EC7" s="39">
        <v>20.63</v>
      </c>
      <c r="ED7" s="39">
        <v>0.39</v>
      </c>
      <c r="EE7" s="39">
        <v>2.94</v>
      </c>
      <c r="EF7" s="39">
        <v>2.76</v>
      </c>
      <c r="EG7" s="39">
        <v>1.78</v>
      </c>
      <c r="EH7" s="39">
        <v>0.44</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昇平</cp:lastModifiedBy>
  <cp:lastPrinted>2022-01-17T04:40:14Z</cp:lastPrinted>
  <dcterms:created xsi:type="dcterms:W3CDTF">2021-12-03T06:57:53Z</dcterms:created>
  <dcterms:modified xsi:type="dcterms:W3CDTF">2022-01-18T01:56:52Z</dcterms:modified>
  <cp:category/>
</cp:coreProperties>
</file>