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1030\Desktop\"/>
    </mc:Choice>
  </mc:AlternateContent>
  <xr:revisionPtr revIDLastSave="0" documentId="13_ncr:1_{DC4C7F2E-D6C6-400F-BAE5-7BE96395C42D}" xr6:coauthVersionLast="36" xr6:coauthVersionMax="36" xr10:uidLastSave="{00000000-0000-0000-0000-000000000000}"/>
  <workbookProtection workbookAlgorithmName="SHA-512" workbookHashValue="AKlaxHIskVGjLtRmOV8Be7kNRvZ73rSrc0XSqhyrBTcTLW3coLZHuZ7a97+7Zat057f9+ELfbzePejDToitalA==" workbookSaltValue="HrSzjioG6QPJpRiiKS503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W8" i="4"/>
  <c r="P8" i="4"/>
  <c r="I8" i="4"/>
  <c r="B6" i="4"/>
</calcChain>
</file>

<file path=xl/sharedStrings.xml><?xml version="1.0" encoding="utf-8"?>
<sst xmlns="http://schemas.openxmlformats.org/spreadsheetml/2006/main" count="231" uniqueCount="115">
  <si>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</si>
  <si>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</si>
  <si>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</si>
  <si>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</si>
  <si>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</si>
  <si>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</si>
  <si>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</si>
  <si>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</si>
  <si>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</si>
  <si>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</si>
  <si>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</si>
  <si>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</si>
  <si>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</si>
  <si>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</si>
  <si>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</si>
  <si>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</si>
  <si>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</si>
  <si>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</si>
  <si>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</si>
  <si>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</si>
  <si>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</si>
  <si>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</si>
  <si>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</si>
  <si>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</si>
  <si>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</si>
  <si>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</si>
  <si>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</si>
  <si>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</si>
  <si>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</si>
  <si>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</si>
  <si>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</si>
  <si>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</si>
  <si>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</si>
  <si>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</si>
  <si>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</si>
  <si>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</si>
  <si>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</si>
  <si>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</si>
  <si>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</si>
  <si>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</si>
  <si>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</si>
  <si>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</si>
  <si>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</si>
  <si>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</si>
  <si>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</si>
  <si>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</si>
  <si>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</si>
  <si>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</si>
  <si>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</si>
  <si>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</si>
  <si>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</si>
  <si>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</si>
  <si>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</si>
  <si>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</si>
  <si>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</si>
  <si>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</si>
  <si>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</si>
  <si>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</si>
  <si>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</si>
  <si>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</si>
  <si>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</si>
  <si>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</si>
  <si>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</si>
  <si>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</si>
  <si>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</si>
  <si>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</si>
  <si>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</si>
  <si>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</si>
  <si>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</si>
  <si>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</si>
  <si>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</si>
  <si>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</si>
  <si>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</si>
  <si>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</si>
  <si>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</si>
  <si>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</si>
  <si>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</si>
  <si>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</si>
  <si>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</si>
  <si>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</si>
  <si>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</si>
  <si>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</si>
  <si>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</si>
  <si>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</si>
  <si>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</si>
  <si>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</si>
  <si>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</si>
  <si>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</si>
  <si>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</si>
  <si>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</si>
  <si>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</si>
  <si>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</si>
  <si>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</si>
  <si>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宗像地区事務組合</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</si>
  <si>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</si>
  <si>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</si>
  <si>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</si>
  <si>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</si>
  <si>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</si>
  <si>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</si>
  <si>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</si>
  <si>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</si>
  <si>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</si>
  <si>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</si>
  <si>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</si>
  <si>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</si>
  <si>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</si>
  <si>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</si>
  <si>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</si>
  <si>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</si>
  <si>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</si>
  <si>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</si>
  <si>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本組合は、平成22年度に宗像市と福津市が行う末端給水事業を引き継ぎ、全国的にも先進的な垂直統合により水道事業の経営を行っている。
　両市域の給水人口及び戸数は、現在のところ増加傾向にあり、経常収支比率は類似団体に比べ高くなっている状況である。
　しかし、今後は物価や労務単価の上昇、さらには高度成長期に整備した施設・配水管等の経年劣化更新のために、多大な費用の増加が見込まれている、また、少子高齢化に起因する水道使用量の減少による、給水収益の伸び悩みが想定される。
　特に老朽化した管路等の水道資産については、国庫補助事業等も活用しながら更新事業を継続していく必要がある。
　</t>
    <rPh sb="131" eb="133">
      <t>ブッカ</t>
    </rPh>
    <rPh sb="134" eb="138">
      <t>ロウムタンカ</t>
    </rPh>
    <rPh sb="139" eb="141">
      <t>ジョウショウ</t>
    </rPh>
    <phoneticPr fontId="4"/>
  </si>
  <si>
    <t>①有形固定資産減価償却率
　償却対象資産における減価償却済の割合を示す指数である。類似団体と比較すると法定耐用年数に近い資産が多い状況である。
②管路経年化率
　管路の老朽化度合を示す指数である。計画的に管路更新事業を進めており、類似団体と比べ低い数値となっている。
③管路更新率　
　当該年度に更新した管路延長の割合を示す指数である。令和２年度から新たな国庫補助金を活用して経年施設の更新を継続しており、管路の更新には耐震管を採用している。今後とも計画的に老朽管の更新事業を継続していく必要がある。</t>
    <phoneticPr fontId="4"/>
  </si>
  <si>
    <t>①経常収支比率・②累積欠損金比率
　経常収支比率が高いほど利益率が高いことを示す指数
で、本組合は100％を超えているものの、前年度比では下降
傾向にあり、経常費用の増加が影響している。
③流動比率・④企業債残高対給水収益比率
　流動比率（流動資産／流動負債）は、短期的な債務に対する支払能力を示す指数である。流動負債の増加により比率は前年より減少している。
　企業債残高対給水収益比率は、令和３年度に企業債の借入を行っていないため、企業債残高が減少しており、あわせて比率も減少している。これは、借入を行わないことで将来に負担を先送りせず、適切に回収した料金で得た内部留保を使い、必要な施設の更新ができていると言える。
⑤料金回収率・⑥給水原価
　料金回収率は、給水に係る費用がどの程度給水収益で賄われているかを示す指数で、100％を超えている。これは、給水に係る経費が給水収益で賄えている状況で、類似団体と比較しても上回っている。前年度比で減少しているが、これは給水原価の増加によるものである。
　給水原価に関しては、立地等の関係から類似団体との比較ではやや高い数値となっており、前年度と比較すると増加している。これは経常費用が増加したためである。
⑦施設利用率・⑧有収率
　施設利用率、有収率ともに平均値より高く、類似団体と比較し効率的に施設を利用できている。</t>
    <rPh sb="63" eb="67">
      <t>ゼンネンドヒ</t>
    </rPh>
    <rPh sb="78" eb="82">
      <t>ケイジョウヒヨウ</t>
    </rPh>
    <rPh sb="83" eb="85">
      <t>ゾウカ</t>
    </rPh>
    <rPh sb="86" eb="88">
      <t>エイキョウ</t>
    </rPh>
    <rPh sb="160" eb="162">
      <t>ゾウカ</t>
    </rPh>
    <rPh sb="168" eb="170">
      <t>ゼンネン</t>
    </rPh>
    <rPh sb="172" eb="174">
      <t>ゲンショウ</t>
    </rPh>
    <rPh sb="248" eb="250">
      <t>カリイレ</t>
    </rPh>
    <rPh sb="251" eb="252">
      <t>オコナ</t>
    </rPh>
    <rPh sb="258" eb="260">
      <t>ショウライ</t>
    </rPh>
    <rPh sb="261" eb="263">
      <t>フタン</t>
    </rPh>
    <rPh sb="264" eb="266">
      <t>サキオク</t>
    </rPh>
    <rPh sb="270" eb="272">
      <t>テキセツ</t>
    </rPh>
    <rPh sb="273" eb="275">
      <t>カイシュウ</t>
    </rPh>
    <rPh sb="277" eb="279">
      <t>リョウキン</t>
    </rPh>
    <rPh sb="280" eb="281">
      <t>エ</t>
    </rPh>
    <rPh sb="282" eb="284">
      <t>ナイブ</t>
    </rPh>
    <rPh sb="284" eb="286">
      <t>リュウホ</t>
    </rPh>
    <rPh sb="287" eb="288">
      <t>ツカ</t>
    </rPh>
    <rPh sb="290" eb="292">
      <t>ヒツヨウ</t>
    </rPh>
    <rPh sb="293" eb="295">
      <t>シセツ</t>
    </rPh>
    <rPh sb="296" eb="298">
      <t>コウシン</t>
    </rPh>
    <rPh sb="305" eb="306">
      <t>イ</t>
    </rPh>
    <rPh sb="510" eb="512">
      <t>ケイジョウ</t>
    </rPh>
    <rPh sb="512" eb="514">
      <t>ヒヨウ</t>
    </rPh>
    <rPh sb="515" eb="517">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</si>
</sst>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shrinkToFit="1"/>
      <protection locked="0"/>
    </xf>
    <xf numFmtId="0" fontId="16" fillId="0" borderId="0" xfId="0" applyFont="1" applyAlignment="1" applyProtection="1">
      <alignment horizontal="left" vertical="top" shrinkToFit="1"/>
      <protection locked="0"/>
    </xf>
    <xf numFmtId="0" fontId="16" fillId="0" borderId="10" xfId="0" applyFont="1" applyBorder="1" applyAlignment="1" applyProtection="1">
      <alignment horizontal="left" vertical="top" shrinkToFit="1"/>
      <protection locked="0"/>
    </xf>
    <xf numFmtId="0" fontId="16" fillId="0" borderId="9" xfId="0" applyFont="1" applyBorder="1" applyAlignment="1" applyProtection="1">
      <alignment horizontal="left" vertical="top" shrinkToFi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2.94</c:v>
                </c:pt>
                <c:pt idx="1">
                  <c:v>2.76</c:v>
                </c:pt>
                <c:pt idx="2">
                  <c:v>1.78</c:v>
                </c:pt>
                <c:pt idx="3">
                  <c:v>0.44</c:v>
                </c:pt>
                <c:pt idx="4">
                  <c:v>0.65</c:v>
                </c:pt>
              </c:numCache>
            </c:numRef>
          </c:val>
          <c:extLst>
            <c:ext xmlns:c16="http://schemas.microsoft.com/office/drawing/2014/chart" uri="{C3380CC4-5D6E-409C-BE32-E72D297353CC}">
              <c16:uniqueId val="{00000000-7438-451A-99FB-698CE19F5AE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7438-451A-99FB-698CE19F5AE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65.33</c:v>
                </c:pt>
                <c:pt idx="1">
                  <c:v>65.64</c:v>
                </c:pt>
                <c:pt idx="2">
                  <c:v>80.83</c:v>
                </c:pt>
                <c:pt idx="3">
                  <c:v>84.41</c:v>
                </c:pt>
                <c:pt idx="4">
                  <c:v>84.48</c:v>
                </c:pt>
              </c:numCache>
            </c:numRef>
          </c:val>
          <c:extLst>
            <c:ext xmlns:c16="http://schemas.microsoft.com/office/drawing/2014/chart" uri="{C3380CC4-5D6E-409C-BE32-E72D297353CC}">
              <c16:uniqueId val="{00000000-3AAC-4321-8BE3-CEC301F5FC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3AAC-4321-8BE3-CEC301F5FC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90.73</c:v>
                </c:pt>
                <c:pt idx="1">
                  <c:v>90.88</c:v>
                </c:pt>
                <c:pt idx="2">
                  <c:v>91.06</c:v>
                </c:pt>
                <c:pt idx="3">
                  <c:v>90.33</c:v>
                </c:pt>
                <c:pt idx="4">
                  <c:v>90.68</c:v>
                </c:pt>
              </c:numCache>
            </c:numRef>
          </c:val>
          <c:extLst>
            <c:ext xmlns:c16="http://schemas.microsoft.com/office/drawing/2014/chart" uri="{C3380CC4-5D6E-409C-BE32-E72D297353CC}">
              <c16:uniqueId val="{00000000-23F9-488F-A639-8FB50CD2069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23F9-488F-A639-8FB50CD2069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122.67</c:v>
                </c:pt>
                <c:pt idx="1">
                  <c:v>117.85</c:v>
                </c:pt>
                <c:pt idx="2">
                  <c:v>125.19</c:v>
                </c:pt>
                <c:pt idx="3">
                  <c:v>120.85</c:v>
                </c:pt>
                <c:pt idx="4">
                  <c:v>115.8</c:v>
                </c:pt>
              </c:numCache>
            </c:numRef>
          </c:val>
          <c:extLst>
            <c:ext xmlns:c16="http://schemas.microsoft.com/office/drawing/2014/chart" uri="{C3380CC4-5D6E-409C-BE32-E72D297353CC}">
              <c16:uniqueId val="{00000000-9258-4725-BD98-5DC22CAC85C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9258-4725-BD98-5DC22CAC85C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51.37</c:v>
                </c:pt>
                <c:pt idx="1">
                  <c:v>51.67</c:v>
                </c:pt>
                <c:pt idx="2">
                  <c:v>50.63</c:v>
                </c:pt>
                <c:pt idx="3">
                  <c:v>51.94</c:v>
                </c:pt>
                <c:pt idx="4">
                  <c:v>52.99</c:v>
                </c:pt>
              </c:numCache>
            </c:numRef>
          </c:val>
          <c:extLst>
            <c:ext xmlns:c16="http://schemas.microsoft.com/office/drawing/2014/chart" uri="{C3380CC4-5D6E-409C-BE32-E72D297353CC}">
              <c16:uniqueId val="{00000000-4EC0-481F-969D-2B69D81D0A3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4EC0-481F-969D-2B69D81D0A3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27.86</c:v>
                </c:pt>
                <c:pt idx="1">
                  <c:v>18.36</c:v>
                </c:pt>
                <c:pt idx="2">
                  <c:v>15.36</c:v>
                </c:pt>
                <c:pt idx="3">
                  <c:v>15.42</c:v>
                </c:pt>
                <c:pt idx="4">
                  <c:v>16.03</c:v>
                </c:pt>
              </c:numCache>
            </c:numRef>
          </c:val>
          <c:extLst>
            <c:ext xmlns:c16="http://schemas.microsoft.com/office/drawing/2014/chart" uri="{C3380CC4-5D6E-409C-BE32-E72D297353CC}">
              <c16:uniqueId val="{00000000-10AA-4620-8287-32A0FF690F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10AA-4620-8287-32A0FF690F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F8-4317-A9C5-0EA0A18BD8A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EEF8-4317-A9C5-0EA0A18BD8A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431.8</c:v>
                </c:pt>
                <c:pt idx="1">
                  <c:v>422.61</c:v>
                </c:pt>
                <c:pt idx="2">
                  <c:v>557.75</c:v>
                </c:pt>
                <c:pt idx="3">
                  <c:v>719.28</c:v>
                </c:pt>
                <c:pt idx="4">
                  <c:v>615.04999999999995</c:v>
                </c:pt>
              </c:numCache>
            </c:numRef>
          </c:val>
          <c:extLst>
            <c:ext xmlns:c16="http://schemas.microsoft.com/office/drawing/2014/chart" uri="{C3380CC4-5D6E-409C-BE32-E72D297353CC}">
              <c16:uniqueId val="{00000000-DD28-426C-B544-277C6660E99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DD28-426C-B544-277C6660E99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132.97999999999999</c:v>
                </c:pt>
                <c:pt idx="1">
                  <c:v>140.88999999999999</c:v>
                </c:pt>
                <c:pt idx="2">
                  <c:v>150.38</c:v>
                </c:pt>
                <c:pt idx="3">
                  <c:v>133.31</c:v>
                </c:pt>
                <c:pt idx="4">
                  <c:v>122.16</c:v>
                </c:pt>
              </c:numCache>
            </c:numRef>
          </c:val>
          <c:extLst>
            <c:ext xmlns:c16="http://schemas.microsoft.com/office/drawing/2014/chart" uri="{C3380CC4-5D6E-409C-BE32-E72D297353CC}">
              <c16:uniqueId val="{00000000-BB73-411A-ADFF-D9F9861C622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BB73-411A-ADFF-D9F9861C622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110.59</c:v>
                </c:pt>
                <c:pt idx="1">
                  <c:v>107.8</c:v>
                </c:pt>
                <c:pt idx="2">
                  <c:v>117.56</c:v>
                </c:pt>
                <c:pt idx="3">
                  <c:v>113.64</c:v>
                </c:pt>
                <c:pt idx="4">
                  <c:v>107.23</c:v>
                </c:pt>
              </c:numCache>
            </c:numRef>
          </c:val>
          <c:extLst>
            <c:ext xmlns:c16="http://schemas.microsoft.com/office/drawing/2014/chart" uri="{C3380CC4-5D6E-409C-BE32-E72D297353CC}">
              <c16:uniqueId val="{00000000-F601-462B-9765-80CF0BEB3D1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F601-462B-9765-80CF0BEB3D1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186.58</c:v>
                </c:pt>
                <c:pt idx="1">
                  <c:v>191.16</c:v>
                </c:pt>
                <c:pt idx="2">
                  <c:v>175.17</c:v>
                </c:pt>
                <c:pt idx="3">
                  <c:v>180.51</c:v>
                </c:pt>
                <c:pt idx="4">
                  <c:v>191.55</c:v>
                </c:pt>
              </c:numCache>
            </c:numRef>
          </c:val>
          <c:extLst>
            <c:ext xmlns:c16="http://schemas.microsoft.com/office/drawing/2014/chart" uri="{C3380CC4-5D6E-409C-BE32-E72D297353CC}">
              <c16:uniqueId val="{00000000-9960-4F5C-8FF8-69BFC8E38B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9960-4F5C-8FF8-69BFC8E38B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1" zoomScaleNormal="71" workbookViewId="0">
      <selection activeCell="AG9" sqref="AG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福岡県　宗像地区事務組合</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2"/>
      <c r="AE6" s="82"/>
      <c r="AF6" s="82"/>
      <c r="AG6" s="8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9" t="s">
        <v>1</v>
      </c>
      <c r="C7" s="50"/>
      <c r="D7" s="50"/>
      <c r="E7" s="50"/>
      <c r="F7" s="50"/>
      <c r="G7" s="50"/>
      <c r="H7" s="50"/>
      <c r="I7" s="49" t="s">
        <v>2</v>
      </c>
      <c r="J7" s="50"/>
      <c r="K7" s="50"/>
      <c r="L7" s="50"/>
      <c r="M7" s="50"/>
      <c r="N7" s="50"/>
      <c r="O7" s="7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49" t="s">
        <v>7</v>
      </c>
      <c r="AU7" s="50"/>
      <c r="AV7" s="50"/>
      <c r="AW7" s="50"/>
      <c r="AX7" s="50"/>
      <c r="AY7" s="50"/>
      <c r="AZ7" s="50"/>
      <c r="BA7" s="50"/>
      <c r="BB7" s="51" t="s">
        <v>8</v>
      </c>
      <c r="BC7" s="51"/>
      <c r="BD7" s="51"/>
      <c r="BE7" s="51"/>
      <c r="BF7" s="51"/>
      <c r="BG7" s="51"/>
      <c r="BH7" s="51"/>
      <c r="BI7" s="51"/>
      <c r="BJ7" s="3"/>
      <c r="BK7" s="3"/>
      <c r="BL7" s="83" t="s">
        <v>9</v>
      </c>
      <c r="BM7" s="84"/>
      <c r="BN7" s="84"/>
      <c r="BO7" s="84"/>
      <c r="BP7" s="84"/>
      <c r="BQ7" s="84"/>
      <c r="BR7" s="84"/>
      <c r="BS7" s="84"/>
      <c r="BT7" s="84"/>
      <c r="BU7" s="84"/>
      <c r="BV7" s="84"/>
      <c r="BW7" s="84"/>
      <c r="BX7" s="84"/>
      <c r="BY7" s="85"/>
    </row>
    <row r="8" spans="1:78" ht="18.75" customHeight="1" x14ac:dyDescent="0.15">
      <c r="A8" s="2"/>
      <c r="B8" s="76" t="str">
        <f>データ!$I$6</f>
        <v>法適用</v>
      </c>
      <c r="C8" s="77"/>
      <c r="D8" s="77"/>
      <c r="E8" s="77"/>
      <c r="F8" s="77"/>
      <c r="G8" s="77"/>
      <c r="H8" s="77"/>
      <c r="I8" s="76" t="str">
        <f>データ!$J$6</f>
        <v>水道事業</v>
      </c>
      <c r="J8" s="77"/>
      <c r="K8" s="77"/>
      <c r="L8" s="77"/>
      <c r="M8" s="77"/>
      <c r="N8" s="77"/>
      <c r="O8" s="78"/>
      <c r="P8" s="79" t="str">
        <f>データ!$K$6</f>
        <v>末端給水事業</v>
      </c>
      <c r="Q8" s="79"/>
      <c r="R8" s="79"/>
      <c r="S8" s="79"/>
      <c r="T8" s="79"/>
      <c r="U8" s="79"/>
      <c r="V8" s="79"/>
      <c r="W8" s="79" t="str">
        <f>データ!$L$6</f>
        <v>A3</v>
      </c>
      <c r="X8" s="79"/>
      <c r="Y8" s="79"/>
      <c r="Z8" s="79"/>
      <c r="AA8" s="79"/>
      <c r="AB8" s="79"/>
      <c r="AC8" s="79"/>
      <c r="AD8" s="79" t="str">
        <f>データ!$M$6</f>
        <v>非設置</v>
      </c>
      <c r="AE8" s="79"/>
      <c r="AF8" s="79"/>
      <c r="AG8" s="79"/>
      <c r="AH8" s="79"/>
      <c r="AI8" s="79"/>
      <c r="AJ8" s="79"/>
      <c r="AK8" s="2"/>
      <c r="AL8" s="70" t="str">
        <f>データ!$R$6</f>
        <v>-</v>
      </c>
      <c r="AM8" s="70"/>
      <c r="AN8" s="70"/>
      <c r="AO8" s="70"/>
      <c r="AP8" s="70"/>
      <c r="AQ8" s="70"/>
      <c r="AR8" s="70"/>
      <c r="AS8" s="70"/>
      <c r="AT8" s="37" t="str">
        <f>データ!$S$6</f>
        <v>-</v>
      </c>
      <c r="AU8" s="38"/>
      <c r="AV8" s="38"/>
      <c r="AW8" s="38"/>
      <c r="AX8" s="38"/>
      <c r="AY8" s="38"/>
      <c r="AZ8" s="38"/>
      <c r="BA8" s="38"/>
      <c r="BB8" s="59" t="str">
        <f>データ!$T$6</f>
        <v>-</v>
      </c>
      <c r="BC8" s="59"/>
      <c r="BD8" s="59"/>
      <c r="BE8" s="59"/>
      <c r="BF8" s="59"/>
      <c r="BG8" s="59"/>
      <c r="BH8" s="59"/>
      <c r="BI8" s="59"/>
      <c r="BJ8" s="3"/>
      <c r="BK8" s="3"/>
      <c r="BL8" s="72" t="s">
        <v>10</v>
      </c>
      <c r="BM8" s="73"/>
      <c r="BN8" s="74" t="s">
        <v>11</v>
      </c>
      <c r="BO8" s="74"/>
      <c r="BP8" s="74"/>
      <c r="BQ8" s="74"/>
      <c r="BR8" s="74"/>
      <c r="BS8" s="74"/>
      <c r="BT8" s="74"/>
      <c r="BU8" s="74"/>
      <c r="BV8" s="74"/>
      <c r="BW8" s="74"/>
      <c r="BX8" s="74"/>
      <c r="BY8" s="75"/>
    </row>
    <row r="9" spans="1:78" ht="18.75" customHeight="1" x14ac:dyDescent="0.15">
      <c r="A9" s="2"/>
      <c r="B9" s="49" t="s">
        <v>12</v>
      </c>
      <c r="C9" s="50"/>
      <c r="D9" s="50"/>
      <c r="E9" s="50"/>
      <c r="F9" s="50"/>
      <c r="G9" s="50"/>
      <c r="H9" s="50"/>
      <c r="I9" s="49" t="s">
        <v>13</v>
      </c>
      <c r="J9" s="50"/>
      <c r="K9" s="50"/>
      <c r="L9" s="50"/>
      <c r="M9" s="50"/>
      <c r="N9" s="50"/>
      <c r="O9" s="71"/>
      <c r="P9" s="51" t="s">
        <v>14</v>
      </c>
      <c r="Q9" s="51"/>
      <c r="R9" s="51"/>
      <c r="S9" s="51"/>
      <c r="T9" s="51"/>
      <c r="U9" s="51"/>
      <c r="V9" s="51"/>
      <c r="W9" s="51" t="s">
        <v>15</v>
      </c>
      <c r="X9" s="51"/>
      <c r="Y9" s="51"/>
      <c r="Z9" s="51"/>
      <c r="AA9" s="51"/>
      <c r="AB9" s="51"/>
      <c r="AC9" s="51"/>
      <c r="AD9" s="2"/>
      <c r="AE9" s="2"/>
      <c r="AF9" s="2"/>
      <c r="AG9" s="2"/>
      <c r="AH9" s="2"/>
      <c r="AI9" s="2"/>
      <c r="AJ9" s="2"/>
      <c r="AK9" s="2"/>
      <c r="AL9" s="51" t="s">
        <v>16</v>
      </c>
      <c r="AM9" s="51"/>
      <c r="AN9" s="51"/>
      <c r="AO9" s="51"/>
      <c r="AP9" s="51"/>
      <c r="AQ9" s="51"/>
      <c r="AR9" s="51"/>
      <c r="AS9" s="51"/>
      <c r="AT9" s="49" t="s">
        <v>17</v>
      </c>
      <c r="AU9" s="50"/>
      <c r="AV9" s="50"/>
      <c r="AW9" s="50"/>
      <c r="AX9" s="50"/>
      <c r="AY9" s="50"/>
      <c r="AZ9" s="50"/>
      <c r="BA9" s="50"/>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15">
      <c r="A10" s="2"/>
      <c r="B10" s="37" t="str">
        <f>データ!$N$6</f>
        <v>-</v>
      </c>
      <c r="C10" s="38"/>
      <c r="D10" s="38"/>
      <c r="E10" s="38"/>
      <c r="F10" s="38"/>
      <c r="G10" s="38"/>
      <c r="H10" s="38"/>
      <c r="I10" s="37">
        <f>データ!$O$6</f>
        <v>88.94</v>
      </c>
      <c r="J10" s="38"/>
      <c r="K10" s="38"/>
      <c r="L10" s="38"/>
      <c r="M10" s="38"/>
      <c r="N10" s="38"/>
      <c r="O10" s="69"/>
      <c r="P10" s="59">
        <f>データ!$P$6</f>
        <v>87.14</v>
      </c>
      <c r="Q10" s="59"/>
      <c r="R10" s="59"/>
      <c r="S10" s="59"/>
      <c r="T10" s="59"/>
      <c r="U10" s="59"/>
      <c r="V10" s="59"/>
      <c r="W10" s="70">
        <f>データ!$Q$6</f>
        <v>4093</v>
      </c>
      <c r="X10" s="70"/>
      <c r="Y10" s="70"/>
      <c r="Z10" s="70"/>
      <c r="AA10" s="70"/>
      <c r="AB10" s="70"/>
      <c r="AC10" s="70"/>
      <c r="AD10" s="2"/>
      <c r="AE10" s="2"/>
      <c r="AF10" s="2"/>
      <c r="AG10" s="2"/>
      <c r="AH10" s="2"/>
      <c r="AI10" s="2"/>
      <c r="AJ10" s="2"/>
      <c r="AK10" s="2"/>
      <c r="AL10" s="70">
        <f>データ!$U$6</f>
        <v>143791</v>
      </c>
      <c r="AM10" s="70"/>
      <c r="AN10" s="70"/>
      <c r="AO10" s="70"/>
      <c r="AP10" s="70"/>
      <c r="AQ10" s="70"/>
      <c r="AR10" s="70"/>
      <c r="AS10" s="70"/>
      <c r="AT10" s="37">
        <f>データ!$V$6</f>
        <v>73.599999999999994</v>
      </c>
      <c r="AU10" s="38"/>
      <c r="AV10" s="38"/>
      <c r="AW10" s="38"/>
      <c r="AX10" s="38"/>
      <c r="AY10" s="38"/>
      <c r="AZ10" s="38"/>
      <c r="BA10" s="38"/>
      <c r="BB10" s="59">
        <f>データ!$W$6</f>
        <v>1953.68</v>
      </c>
      <c r="BC10" s="59"/>
      <c r="BD10" s="59"/>
      <c r="BE10" s="59"/>
      <c r="BF10" s="59"/>
      <c r="BG10" s="59"/>
      <c r="BH10" s="59"/>
      <c r="BI10" s="59"/>
      <c r="BJ10" s="2"/>
      <c r="BK10" s="2"/>
      <c r="BL10" s="60" t="s">
        <v>21</v>
      </c>
      <c r="BM10" s="61"/>
      <c r="BN10" s="62" t="s">
        <v>22</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23</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24</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6"/>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8"/>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2"/>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2"/>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2"/>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2"/>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2"/>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2"/>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2"/>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2"/>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2"/>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2"/>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2"/>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2"/>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2"/>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2"/>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2"/>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2"/>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2"/>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2"/>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2"/>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2"/>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2"/>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2"/>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2"/>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2"/>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2"/>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2"/>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2"/>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3"/>
      <c r="BM57" s="44"/>
      <c r="BN57" s="44"/>
      <c r="BO57" s="44"/>
      <c r="BP57" s="44"/>
      <c r="BQ57" s="44"/>
      <c r="BR57" s="44"/>
      <c r="BS57" s="44"/>
      <c r="BT57" s="44"/>
      <c r="BU57" s="44"/>
      <c r="BV57" s="44"/>
      <c r="BW57" s="44"/>
      <c r="BX57" s="44"/>
      <c r="BY57" s="44"/>
      <c r="BZ57" s="4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3"/>
      <c r="BM58" s="44"/>
      <c r="BN58" s="44"/>
      <c r="BO58" s="44"/>
      <c r="BP58" s="44"/>
      <c r="BQ58" s="44"/>
      <c r="BR58" s="44"/>
      <c r="BS58" s="44"/>
      <c r="BT58" s="44"/>
      <c r="BU58" s="44"/>
      <c r="BV58" s="44"/>
      <c r="BW58" s="44"/>
      <c r="BX58" s="44"/>
      <c r="BY58" s="44"/>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3"/>
      <c r="BM59" s="44"/>
      <c r="BN59" s="44"/>
      <c r="BO59" s="44"/>
      <c r="BP59" s="44"/>
      <c r="BQ59" s="44"/>
      <c r="BR59" s="44"/>
      <c r="BS59" s="44"/>
      <c r="BT59" s="44"/>
      <c r="BU59" s="44"/>
      <c r="BV59" s="44"/>
      <c r="BW59" s="44"/>
      <c r="BX59" s="44"/>
      <c r="BY59" s="44"/>
      <c r="BZ59" s="45"/>
    </row>
    <row r="60" spans="1:78" ht="13.5" customHeight="1" x14ac:dyDescent="0.15">
      <c r="A60" s="2"/>
      <c r="B60" s="46" t="s">
        <v>27</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8"/>
      <c r="BK60" s="2"/>
      <c r="BL60" s="43"/>
      <c r="BM60" s="44"/>
      <c r="BN60" s="44"/>
      <c r="BO60" s="44"/>
      <c r="BP60" s="44"/>
      <c r="BQ60" s="44"/>
      <c r="BR60" s="44"/>
      <c r="BS60" s="44"/>
      <c r="BT60" s="44"/>
      <c r="BU60" s="44"/>
      <c r="BV60" s="44"/>
      <c r="BW60" s="44"/>
      <c r="BX60" s="44"/>
      <c r="BY60" s="44"/>
      <c r="BZ60" s="45"/>
    </row>
    <row r="61" spans="1:78" ht="13.5" customHeight="1" x14ac:dyDescent="0.15">
      <c r="A61" s="2"/>
      <c r="B61" s="46"/>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8"/>
      <c r="BK61" s="2"/>
      <c r="BL61" s="43"/>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3"/>
      <c r="BM63" s="44"/>
      <c r="BN63" s="44"/>
      <c r="BO63" s="44"/>
      <c r="BP63" s="44"/>
      <c r="BQ63" s="44"/>
      <c r="BR63" s="44"/>
      <c r="BS63" s="44"/>
      <c r="BT63" s="44"/>
      <c r="BU63" s="44"/>
      <c r="BV63" s="44"/>
      <c r="BW63" s="44"/>
      <c r="BX63" s="44"/>
      <c r="BY63" s="44"/>
      <c r="BZ63" s="4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112</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6"/>
      <c r="BM82" s="57"/>
      <c r="BN82" s="57"/>
      <c r="BO82" s="57"/>
      <c r="BP82" s="57"/>
      <c r="BQ82" s="57"/>
      <c r="BR82" s="57"/>
      <c r="BS82" s="57"/>
      <c r="BT82" s="57"/>
      <c r="BU82" s="57"/>
      <c r="BV82" s="57"/>
      <c r="BW82" s="57"/>
      <c r="BX82" s="57"/>
      <c r="BY82" s="57"/>
      <c r="BZ82" s="5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E6GadSpGLxNHqvhJSoCiH7ZKe2q/ThDdB/jxuJ8ryQYBbhF8Tr/kyofjsBxLHIqcNJX9Jb2oPaYD74D77dkwMg==" saltValue="nzArMl2wUfnoDQYgs8sQW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15" t="s">
        <v>53</v>
      </c>
      <c r="B4" s="17"/>
      <c r="C4" s="17"/>
      <c r="D4" s="17"/>
      <c r="E4" s="17"/>
      <c r="F4" s="17"/>
      <c r="G4" s="17"/>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409251</v>
      </c>
      <c r="D6" s="20">
        <f t="shared" si="3"/>
        <v>46</v>
      </c>
      <c r="E6" s="20">
        <f t="shared" si="3"/>
        <v>1</v>
      </c>
      <c r="F6" s="20">
        <f t="shared" si="3"/>
        <v>0</v>
      </c>
      <c r="G6" s="20">
        <f t="shared" si="3"/>
        <v>1</v>
      </c>
      <c r="H6" s="20" t="str">
        <f t="shared" si="3"/>
        <v>福岡県　宗像地区事務組合</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88.94</v>
      </c>
      <c r="P6" s="21">
        <f t="shared" si="3"/>
        <v>87.14</v>
      </c>
      <c r="Q6" s="21">
        <f t="shared" si="3"/>
        <v>4093</v>
      </c>
      <c r="R6" s="21" t="str">
        <f t="shared" si="3"/>
        <v>-</v>
      </c>
      <c r="S6" s="21" t="str">
        <f t="shared" si="3"/>
        <v>-</v>
      </c>
      <c r="T6" s="21" t="str">
        <f t="shared" si="3"/>
        <v>-</v>
      </c>
      <c r="U6" s="21">
        <f t="shared" si="3"/>
        <v>143791</v>
      </c>
      <c r="V6" s="21">
        <f t="shared" si="3"/>
        <v>73.599999999999994</v>
      </c>
      <c r="W6" s="21">
        <f t="shared" si="3"/>
        <v>1953.68</v>
      </c>
      <c r="X6" s="22">
        <f>IF(X7="",NA(),X7)</f>
        <v>122.67</v>
      </c>
      <c r="Y6" s="22">
        <f t="shared" ref="Y6:AG6" si="4">IF(Y7="",NA(),Y7)</f>
        <v>117.85</v>
      </c>
      <c r="Z6" s="22">
        <f t="shared" si="4"/>
        <v>125.19</v>
      </c>
      <c r="AA6" s="22">
        <f t="shared" si="4"/>
        <v>120.85</v>
      </c>
      <c r="AB6" s="22">
        <f t="shared" si="4"/>
        <v>115.8</v>
      </c>
      <c r="AC6" s="22">
        <f t="shared" si="4"/>
        <v>113.68</v>
      </c>
      <c r="AD6" s="22">
        <f t="shared" si="4"/>
        <v>113.82</v>
      </c>
      <c r="AE6" s="22">
        <f t="shared" si="4"/>
        <v>112.82</v>
      </c>
      <c r="AF6" s="22">
        <f t="shared" si="4"/>
        <v>111.21</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2">
        <f t="shared" si="5"/>
        <v>0.03</v>
      </c>
      <c r="AO6" s="21">
        <f t="shared" si="5"/>
        <v>0</v>
      </c>
      <c r="AP6" s="21">
        <f t="shared" si="5"/>
        <v>0</v>
      </c>
      <c r="AQ6" s="21">
        <f t="shared" si="5"/>
        <v>0</v>
      </c>
      <c r="AR6" s="22">
        <f t="shared" si="5"/>
        <v>0.45</v>
      </c>
      <c r="AS6" s="21" t="str">
        <f>IF(AS7="","",IF(AS7="-","【-】","【"&amp;SUBSTITUTE(TEXT(AS7,"#,##0.00"),"-","△")&amp;"】"))</f>
        <v>【1.30】</v>
      </c>
      <c r="AT6" s="22">
        <f>IF(AT7="",NA(),AT7)</f>
        <v>431.8</v>
      </c>
      <c r="AU6" s="22">
        <f t="shared" ref="AU6:BC6" si="6">IF(AU7="",NA(),AU7)</f>
        <v>422.61</v>
      </c>
      <c r="AV6" s="22">
        <f t="shared" si="6"/>
        <v>557.75</v>
      </c>
      <c r="AW6" s="22">
        <f t="shared" si="6"/>
        <v>719.28</v>
      </c>
      <c r="AX6" s="22">
        <f t="shared" si="6"/>
        <v>615.04999999999995</v>
      </c>
      <c r="AY6" s="22">
        <f t="shared" si="6"/>
        <v>337.49</v>
      </c>
      <c r="AZ6" s="22">
        <f t="shared" si="6"/>
        <v>335.6</v>
      </c>
      <c r="BA6" s="22">
        <f t="shared" si="6"/>
        <v>358.91</v>
      </c>
      <c r="BB6" s="22">
        <f t="shared" si="6"/>
        <v>360.96</v>
      </c>
      <c r="BC6" s="22">
        <f t="shared" si="6"/>
        <v>351.29</v>
      </c>
      <c r="BD6" s="21" t="str">
        <f>IF(BD7="","",IF(BD7="-","【-】","【"&amp;SUBSTITUTE(TEXT(BD7,"#,##0.00"),"-","△")&amp;"】"))</f>
        <v>【261.51】</v>
      </c>
      <c r="BE6" s="22">
        <f>IF(BE7="",NA(),BE7)</f>
        <v>132.97999999999999</v>
      </c>
      <c r="BF6" s="22">
        <f t="shared" ref="BF6:BN6" si="7">IF(BF7="",NA(),BF7)</f>
        <v>140.88999999999999</v>
      </c>
      <c r="BG6" s="22">
        <f t="shared" si="7"/>
        <v>150.38</v>
      </c>
      <c r="BH6" s="22">
        <f t="shared" si="7"/>
        <v>133.31</v>
      </c>
      <c r="BI6" s="22">
        <f t="shared" si="7"/>
        <v>122.16</v>
      </c>
      <c r="BJ6" s="22">
        <f t="shared" si="7"/>
        <v>265.92</v>
      </c>
      <c r="BK6" s="22">
        <f t="shared" si="7"/>
        <v>258.26</v>
      </c>
      <c r="BL6" s="22">
        <f t="shared" si="7"/>
        <v>247.27</v>
      </c>
      <c r="BM6" s="22">
        <f t="shared" si="7"/>
        <v>239.18</v>
      </c>
      <c r="BN6" s="22">
        <f t="shared" si="7"/>
        <v>236.29</v>
      </c>
      <c r="BO6" s="21" t="str">
        <f>IF(BO7="","",IF(BO7="-","【-】","【"&amp;SUBSTITUTE(TEXT(BO7,"#,##0.00"),"-","△")&amp;"】"))</f>
        <v>【265.16】</v>
      </c>
      <c r="BP6" s="22">
        <f>IF(BP7="",NA(),BP7)</f>
        <v>110.59</v>
      </c>
      <c r="BQ6" s="22">
        <f t="shared" ref="BQ6:BY6" si="8">IF(BQ7="",NA(),BQ7)</f>
        <v>107.8</v>
      </c>
      <c r="BR6" s="22">
        <f t="shared" si="8"/>
        <v>117.56</v>
      </c>
      <c r="BS6" s="22">
        <f t="shared" si="8"/>
        <v>113.64</v>
      </c>
      <c r="BT6" s="22">
        <f t="shared" si="8"/>
        <v>107.23</v>
      </c>
      <c r="BU6" s="22">
        <f t="shared" si="8"/>
        <v>105.86</v>
      </c>
      <c r="BV6" s="22">
        <f t="shared" si="8"/>
        <v>106.07</v>
      </c>
      <c r="BW6" s="22">
        <f t="shared" si="8"/>
        <v>105.34</v>
      </c>
      <c r="BX6" s="22">
        <f t="shared" si="8"/>
        <v>101.89</v>
      </c>
      <c r="BY6" s="22">
        <f t="shared" si="8"/>
        <v>104.33</v>
      </c>
      <c r="BZ6" s="21" t="str">
        <f>IF(BZ7="","",IF(BZ7="-","【-】","【"&amp;SUBSTITUTE(TEXT(BZ7,"#,##0.00"),"-","△")&amp;"】"))</f>
        <v>【102.35】</v>
      </c>
      <c r="CA6" s="22">
        <f>IF(CA7="",NA(),CA7)</f>
        <v>186.58</v>
      </c>
      <c r="CB6" s="22">
        <f t="shared" ref="CB6:CJ6" si="9">IF(CB7="",NA(),CB7)</f>
        <v>191.16</v>
      </c>
      <c r="CC6" s="22">
        <f t="shared" si="9"/>
        <v>175.17</v>
      </c>
      <c r="CD6" s="22">
        <f t="shared" si="9"/>
        <v>180.51</v>
      </c>
      <c r="CE6" s="22">
        <f t="shared" si="9"/>
        <v>191.55</v>
      </c>
      <c r="CF6" s="22">
        <f t="shared" si="9"/>
        <v>158.58000000000001</v>
      </c>
      <c r="CG6" s="22">
        <f t="shared" si="9"/>
        <v>159.22</v>
      </c>
      <c r="CH6" s="22">
        <f t="shared" si="9"/>
        <v>159.6</v>
      </c>
      <c r="CI6" s="22">
        <f t="shared" si="9"/>
        <v>156.32</v>
      </c>
      <c r="CJ6" s="22">
        <f t="shared" si="9"/>
        <v>157.4</v>
      </c>
      <c r="CK6" s="21" t="str">
        <f>IF(CK7="","",IF(CK7="-","【-】","【"&amp;SUBSTITUTE(TEXT(CK7,"#,##0.00"),"-","△")&amp;"】"))</f>
        <v>【167.74】</v>
      </c>
      <c r="CL6" s="22">
        <f>IF(CL7="",NA(),CL7)</f>
        <v>65.33</v>
      </c>
      <c r="CM6" s="22">
        <f t="shared" ref="CM6:CU6" si="10">IF(CM7="",NA(),CM7)</f>
        <v>65.64</v>
      </c>
      <c r="CN6" s="22">
        <f t="shared" si="10"/>
        <v>80.83</v>
      </c>
      <c r="CO6" s="22">
        <f t="shared" si="10"/>
        <v>84.41</v>
      </c>
      <c r="CP6" s="22">
        <f t="shared" si="10"/>
        <v>84.48</v>
      </c>
      <c r="CQ6" s="22">
        <f t="shared" si="10"/>
        <v>62.38</v>
      </c>
      <c r="CR6" s="22">
        <f t="shared" si="10"/>
        <v>62.83</v>
      </c>
      <c r="CS6" s="22">
        <f t="shared" si="10"/>
        <v>62.05</v>
      </c>
      <c r="CT6" s="22">
        <f t="shared" si="10"/>
        <v>63.23</v>
      </c>
      <c r="CU6" s="22">
        <f t="shared" si="10"/>
        <v>62.59</v>
      </c>
      <c r="CV6" s="21" t="str">
        <f>IF(CV7="","",IF(CV7="-","【-】","【"&amp;SUBSTITUTE(TEXT(CV7,"#,##0.00"),"-","△")&amp;"】"))</f>
        <v>【60.29】</v>
      </c>
      <c r="CW6" s="22">
        <f>IF(CW7="",NA(),CW7)</f>
        <v>90.73</v>
      </c>
      <c r="CX6" s="22">
        <f t="shared" ref="CX6:DF6" si="11">IF(CX7="",NA(),CX7)</f>
        <v>90.88</v>
      </c>
      <c r="CY6" s="22">
        <f t="shared" si="11"/>
        <v>91.06</v>
      </c>
      <c r="CZ6" s="22">
        <f t="shared" si="11"/>
        <v>90.33</v>
      </c>
      <c r="DA6" s="22">
        <f t="shared" si="11"/>
        <v>90.68</v>
      </c>
      <c r="DB6" s="22">
        <f t="shared" si="11"/>
        <v>89.17</v>
      </c>
      <c r="DC6" s="22">
        <f t="shared" si="11"/>
        <v>88.86</v>
      </c>
      <c r="DD6" s="22">
        <f t="shared" si="11"/>
        <v>89.11</v>
      </c>
      <c r="DE6" s="22">
        <f t="shared" si="11"/>
        <v>89.35</v>
      </c>
      <c r="DF6" s="22">
        <f t="shared" si="11"/>
        <v>89.7</v>
      </c>
      <c r="DG6" s="21" t="str">
        <f>IF(DG7="","",IF(DG7="-","【-】","【"&amp;SUBSTITUTE(TEXT(DG7,"#,##0.00"),"-","△")&amp;"】"))</f>
        <v>【90.12】</v>
      </c>
      <c r="DH6" s="22">
        <f>IF(DH7="",NA(),DH7)</f>
        <v>51.37</v>
      </c>
      <c r="DI6" s="22">
        <f t="shared" ref="DI6:DQ6" si="12">IF(DI7="",NA(),DI7)</f>
        <v>51.67</v>
      </c>
      <c r="DJ6" s="22">
        <f t="shared" si="12"/>
        <v>50.63</v>
      </c>
      <c r="DK6" s="22">
        <f t="shared" si="12"/>
        <v>51.94</v>
      </c>
      <c r="DL6" s="22">
        <f t="shared" si="12"/>
        <v>52.99</v>
      </c>
      <c r="DM6" s="22">
        <f t="shared" si="12"/>
        <v>46.99</v>
      </c>
      <c r="DN6" s="22">
        <f t="shared" si="12"/>
        <v>47.89</v>
      </c>
      <c r="DO6" s="22">
        <f t="shared" si="12"/>
        <v>48.69</v>
      </c>
      <c r="DP6" s="22">
        <f t="shared" si="12"/>
        <v>49.62</v>
      </c>
      <c r="DQ6" s="22">
        <f t="shared" si="12"/>
        <v>50.5</v>
      </c>
      <c r="DR6" s="21" t="str">
        <f>IF(DR7="","",IF(DR7="-","【-】","【"&amp;SUBSTITUTE(TEXT(DR7,"#,##0.00"),"-","△")&amp;"】"))</f>
        <v>【50.88】</v>
      </c>
      <c r="DS6" s="22">
        <f>IF(DS7="",NA(),DS7)</f>
        <v>27.86</v>
      </c>
      <c r="DT6" s="22">
        <f t="shared" ref="DT6:EB6" si="13">IF(DT7="",NA(),DT7)</f>
        <v>18.36</v>
      </c>
      <c r="DU6" s="22">
        <f t="shared" si="13"/>
        <v>15.36</v>
      </c>
      <c r="DV6" s="22">
        <f t="shared" si="13"/>
        <v>15.42</v>
      </c>
      <c r="DW6" s="22">
        <f t="shared" si="13"/>
        <v>16.03</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2.94</v>
      </c>
      <c r="EE6" s="22">
        <f t="shared" ref="EE6:EM6" si="14">IF(EE7="",NA(),EE7)</f>
        <v>2.76</v>
      </c>
      <c r="EF6" s="22">
        <f t="shared" si="14"/>
        <v>1.78</v>
      </c>
      <c r="EG6" s="22">
        <f t="shared" si="14"/>
        <v>0.44</v>
      </c>
      <c r="EH6" s="22">
        <f t="shared" si="14"/>
        <v>0.65</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409251</v>
      </c>
      <c r="D7" s="24">
        <v>46</v>
      </c>
      <c r="E7" s="24">
        <v>1</v>
      </c>
      <c r="F7" s="24">
        <v>0</v>
      </c>
      <c r="G7" s="24">
        <v>1</v>
      </c>
      <c r="H7" s="24" t="s">
        <v>93</v>
      </c>
      <c r="I7" s="24" t="s">
        <v>94</v>
      </c>
      <c r="J7" s="24" t="s">
        <v>95</v>
      </c>
      <c r="K7" s="24" t="s">
        <v>96</v>
      </c>
      <c r="L7" s="24" t="s">
        <v>97</v>
      </c>
      <c r="M7" s="24" t="s">
        <v>98</v>
      </c>
      <c r="N7" s="25" t="s">
        <v>99</v>
      </c>
      <c r="O7" s="25">
        <v>88.94</v>
      </c>
      <c r="P7" s="25">
        <v>87.14</v>
      </c>
      <c r="Q7" s="25">
        <v>4093</v>
      </c>
      <c r="R7" s="25" t="s">
        <v>99</v>
      </c>
      <c r="S7" s="25" t="s">
        <v>99</v>
      </c>
      <c r="T7" s="25" t="s">
        <v>99</v>
      </c>
      <c r="U7" s="25">
        <v>143791</v>
      </c>
      <c r="V7" s="25">
        <v>73.599999999999994</v>
      </c>
      <c r="W7" s="25">
        <v>1953.68</v>
      </c>
      <c r="X7" s="25">
        <v>122.67</v>
      </c>
      <c r="Y7" s="25">
        <v>117.85</v>
      </c>
      <c r="Z7" s="25">
        <v>125.19</v>
      </c>
      <c r="AA7" s="25">
        <v>120.85</v>
      </c>
      <c r="AB7" s="25">
        <v>115.8</v>
      </c>
      <c r="AC7" s="25">
        <v>113.68</v>
      </c>
      <c r="AD7" s="25">
        <v>113.82</v>
      </c>
      <c r="AE7" s="25">
        <v>112.82</v>
      </c>
      <c r="AF7" s="25">
        <v>111.21</v>
      </c>
      <c r="AG7" s="25">
        <v>111.89</v>
      </c>
      <c r="AH7" s="25">
        <v>111.39</v>
      </c>
      <c r="AI7" s="25">
        <v>0</v>
      </c>
      <c r="AJ7" s="25">
        <v>0</v>
      </c>
      <c r="AK7" s="25">
        <v>0</v>
      </c>
      <c r="AL7" s="25">
        <v>0</v>
      </c>
      <c r="AM7" s="25">
        <v>0</v>
      </c>
      <c r="AN7" s="25">
        <v>0.03</v>
      </c>
      <c r="AO7" s="25">
        <v>0</v>
      </c>
      <c r="AP7" s="25">
        <v>0</v>
      </c>
      <c r="AQ7" s="25">
        <v>0</v>
      </c>
      <c r="AR7" s="25">
        <v>0.45</v>
      </c>
      <c r="AS7" s="25">
        <v>1.3</v>
      </c>
      <c r="AT7" s="25">
        <v>431.8</v>
      </c>
      <c r="AU7" s="25">
        <v>422.61</v>
      </c>
      <c r="AV7" s="25">
        <v>557.75</v>
      </c>
      <c r="AW7" s="25">
        <v>719.28</v>
      </c>
      <c r="AX7" s="25">
        <v>615.04999999999995</v>
      </c>
      <c r="AY7" s="25">
        <v>337.49</v>
      </c>
      <c r="AZ7" s="25">
        <v>335.6</v>
      </c>
      <c r="BA7" s="25">
        <v>358.91</v>
      </c>
      <c r="BB7" s="25">
        <v>360.96</v>
      </c>
      <c r="BC7" s="25">
        <v>351.29</v>
      </c>
      <c r="BD7" s="25">
        <v>261.51</v>
      </c>
      <c r="BE7" s="25">
        <v>132.97999999999999</v>
      </c>
      <c r="BF7" s="25">
        <v>140.88999999999999</v>
      </c>
      <c r="BG7" s="25">
        <v>150.38</v>
      </c>
      <c r="BH7" s="25">
        <v>133.31</v>
      </c>
      <c r="BI7" s="25">
        <v>122.16</v>
      </c>
      <c r="BJ7" s="25">
        <v>265.92</v>
      </c>
      <c r="BK7" s="25">
        <v>258.26</v>
      </c>
      <c r="BL7" s="25">
        <v>247.27</v>
      </c>
      <c r="BM7" s="25">
        <v>239.18</v>
      </c>
      <c r="BN7" s="25">
        <v>236.29</v>
      </c>
      <c r="BO7" s="25">
        <v>265.16000000000003</v>
      </c>
      <c r="BP7" s="25">
        <v>110.59</v>
      </c>
      <c r="BQ7" s="25">
        <v>107.8</v>
      </c>
      <c r="BR7" s="25">
        <v>117.56</v>
      </c>
      <c r="BS7" s="25">
        <v>113.64</v>
      </c>
      <c r="BT7" s="25">
        <v>107.23</v>
      </c>
      <c r="BU7" s="25">
        <v>105.86</v>
      </c>
      <c r="BV7" s="25">
        <v>106.07</v>
      </c>
      <c r="BW7" s="25">
        <v>105.34</v>
      </c>
      <c r="BX7" s="25">
        <v>101.89</v>
      </c>
      <c r="BY7" s="25">
        <v>104.33</v>
      </c>
      <c r="BZ7" s="25">
        <v>102.35</v>
      </c>
      <c r="CA7" s="25">
        <v>186.58</v>
      </c>
      <c r="CB7" s="25">
        <v>191.16</v>
      </c>
      <c r="CC7" s="25">
        <v>175.17</v>
      </c>
      <c r="CD7" s="25">
        <v>180.51</v>
      </c>
      <c r="CE7" s="25">
        <v>191.55</v>
      </c>
      <c r="CF7" s="25">
        <v>158.58000000000001</v>
      </c>
      <c r="CG7" s="25">
        <v>159.22</v>
      </c>
      <c r="CH7" s="25">
        <v>159.6</v>
      </c>
      <c r="CI7" s="25">
        <v>156.32</v>
      </c>
      <c r="CJ7" s="25">
        <v>157.4</v>
      </c>
      <c r="CK7" s="25">
        <v>167.74</v>
      </c>
      <c r="CL7" s="25">
        <v>65.33</v>
      </c>
      <c r="CM7" s="25">
        <v>65.64</v>
      </c>
      <c r="CN7" s="25">
        <v>80.83</v>
      </c>
      <c r="CO7" s="25">
        <v>84.41</v>
      </c>
      <c r="CP7" s="25">
        <v>84.48</v>
      </c>
      <c r="CQ7" s="25">
        <v>62.38</v>
      </c>
      <c r="CR7" s="25">
        <v>62.83</v>
      </c>
      <c r="CS7" s="25">
        <v>62.05</v>
      </c>
      <c r="CT7" s="25">
        <v>63.23</v>
      </c>
      <c r="CU7" s="25">
        <v>62.59</v>
      </c>
      <c r="CV7" s="25">
        <v>60.29</v>
      </c>
      <c r="CW7" s="25">
        <v>90.73</v>
      </c>
      <c r="CX7" s="25">
        <v>90.88</v>
      </c>
      <c r="CY7" s="25">
        <v>91.06</v>
      </c>
      <c r="CZ7" s="25">
        <v>90.33</v>
      </c>
      <c r="DA7" s="25">
        <v>90.68</v>
      </c>
      <c r="DB7" s="25">
        <v>89.17</v>
      </c>
      <c r="DC7" s="25">
        <v>88.86</v>
      </c>
      <c r="DD7" s="25">
        <v>89.11</v>
      </c>
      <c r="DE7" s="25">
        <v>89.35</v>
      </c>
      <c r="DF7" s="25">
        <v>89.7</v>
      </c>
      <c r="DG7" s="25">
        <v>90.12</v>
      </c>
      <c r="DH7" s="25">
        <v>51.37</v>
      </c>
      <c r="DI7" s="25">
        <v>51.67</v>
      </c>
      <c r="DJ7" s="25">
        <v>50.63</v>
      </c>
      <c r="DK7" s="25">
        <v>51.94</v>
      </c>
      <c r="DL7" s="25">
        <v>52.99</v>
      </c>
      <c r="DM7" s="25">
        <v>46.99</v>
      </c>
      <c r="DN7" s="25">
        <v>47.89</v>
      </c>
      <c r="DO7" s="25">
        <v>48.69</v>
      </c>
      <c r="DP7" s="25">
        <v>49.62</v>
      </c>
      <c r="DQ7" s="25">
        <v>50.5</v>
      </c>
      <c r="DR7" s="25">
        <v>50.88</v>
      </c>
      <c r="DS7" s="25">
        <v>27.86</v>
      </c>
      <c r="DT7" s="25">
        <v>18.36</v>
      </c>
      <c r="DU7" s="25">
        <v>15.36</v>
      </c>
      <c r="DV7" s="25">
        <v>15.42</v>
      </c>
      <c r="DW7" s="25">
        <v>16.03</v>
      </c>
      <c r="DX7" s="25">
        <v>15.83</v>
      </c>
      <c r="DY7" s="25">
        <v>16.899999999999999</v>
      </c>
      <c r="DZ7" s="25">
        <v>18.260000000000002</v>
      </c>
      <c r="EA7" s="25">
        <v>19.510000000000002</v>
      </c>
      <c r="EB7" s="25">
        <v>21.19</v>
      </c>
      <c r="EC7" s="25">
        <v>22.3</v>
      </c>
      <c r="ED7" s="25">
        <v>2.94</v>
      </c>
      <c r="EE7" s="25">
        <v>2.76</v>
      </c>
      <c r="EF7" s="25">
        <v>1.78</v>
      </c>
      <c r="EG7" s="25">
        <v>0.44</v>
      </c>
      <c r="EH7" s="25">
        <v>0.65</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百恵</cp:lastModifiedBy>
  <cp:lastPrinted>2023-01-26T23:47:23Z</cp:lastPrinted>
  <dcterms:created xsi:type="dcterms:W3CDTF">2022-12-01T01:05:30Z</dcterms:created>
  <dcterms:modified xsi:type="dcterms:W3CDTF">2023-02-17T01:08:49Z</dcterms:modified>
  <cp:category/>
</cp:coreProperties>
</file>