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J:\営業課POST\◆管理係\8 照会・回答\★照会回答\理財係\公営企業に係る「経営比較分析表」\R2年度（R1決算）\"/>
    </mc:Choice>
  </mc:AlternateContent>
  <xr:revisionPtr revIDLastSave="0" documentId="13_ncr:1_{568AF18B-9678-43FC-8859-EBC68F6ACF00}" xr6:coauthVersionLast="36" xr6:coauthVersionMax="36" xr10:uidLastSave="{00000000-0000-0000-0000-000000000000}"/>
  <workbookProtection workbookAlgorithmName="SHA-512" workbookHashValue="NOseAZKalbUSrx4X0av0F7xXTp8S9w8OoZKRxhX3ga0uVhJeziy+KoDv0jNi9/pXjmBDhgzoLdMYpKskUz1MeQ==" workbookSaltValue="aZBa4QoCop2jA+k11gyhSg=="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E85" i="4"/>
  <c r="AL10" i="4"/>
  <c r="W10" i="4"/>
  <c r="P10" i="4"/>
  <c r="BB8" i="4"/>
  <c r="AT8" i="4"/>
  <c r="AL8" i="4"/>
  <c r="AD8" i="4"/>
  <c r="W8" i="4"/>
  <c r="P8" i="4"/>
  <c r="I8" i="4"/>
  <c r="B8" i="4"/>
  <c r="B6"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<sst xmlns="http://schemas.openxmlformats.org/spreadsheetml/2006/main" count="236" uniqueCount="117">
  <si>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</si>
  <si>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</si>
  <si>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</si>
  <si>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</si>
  <si>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</si>
  <si>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</si>
  <si>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</si>
  <si>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</si>
  <si>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</si>
  <si>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</si>
  <si>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</si>
  <si>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</si>
  <si>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</si>
  <si>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</si>
  <si>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</si>
  <si>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</si>
  <si>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</si>
  <si>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</si>
  <si>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</si>
  <si>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</si>
  <si>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</si>
  <si>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</si>
  <si>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</si>
  <si>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</si>
  <si>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</si>
  <si>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</si>
  <si>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</si>
  <si>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</si>
  <si>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</si>
  <si>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</si>
  <si>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</si>
  <si>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</si>
  <si>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</si>
  <si>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</si>
  <si>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</si>
  <si>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</si>
  <si>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</si>
  <si>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</si>
  <si>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</si>
  <si>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</si>
  <si>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</si>
  <si>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</si>
  <si>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</si>
  <si>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</si>
  <si>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</si>
  <si>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</si>
  <si>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</si>
  <si>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</si>
  <si>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</si>
  <si>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</si>
  <si>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</si>
  <si>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</si>
  <si>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</si>
  <si>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</si>
  <si>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</si>
  <si>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</si>
  <si>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</si>
  <si>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</si>
  <si>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</si>
  <si>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</si>
  <si>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</si>
  <si>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</si>
  <si>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</si>
  <si>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</si>
  <si>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</si>
  <si>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</si>
  <si>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</si>
  <si>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</si>
  <si>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</si>
  <si>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</si>
  <si>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</si>
  <si>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</si>
  <si>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</si>
  <si>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</si>
  <si>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</si>
  <si>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</si>
  <si>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</si>
  <si>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</si>
  <si>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</si>
  <si>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</si>
  <si>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</si>
  <si>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</si>
  <si>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</si>
  <si>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</si>
  <si>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</si>
  <si>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</si>
  <si>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</si>
  <si>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</si>
  <si>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</si>
  <si>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</si>
  <si>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</si>
  <si>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</si>
  <si>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</si>
  <si>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</si>
  <si>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</si>
  <si>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</si>
  <si>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</si>
  <si>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</si>
  <si>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</si>
  <si>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</si>
  <si>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</si>
  <si>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</si>
  <si>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</si>
  <si>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</si>
  <si>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</si>
  <si>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</si>
  <si>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</si>
  <si>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</si>
  <si>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</si>
  <si>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</si>
  <si>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</si>
  <si>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</si>
  <si>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</si>
  <si>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</si>
  <si>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本木簡易水道については、令和２年度から福津市下水道との共設による管路更新を進めているところである。</t>
    <rPh sb="1" eb="3">
      <t>モトギ</t>
    </rPh>
    <rPh sb="3" eb="5">
      <t>カンイ</t>
    </rPh>
    <rPh sb="5" eb="7">
      <t>スイドウ</t>
    </rPh>
    <rPh sb="13" eb="15">
      <t>レイワ</t>
    </rPh>
    <rPh sb="16" eb="18">
      <t>ネンド</t>
    </rPh>
    <rPh sb="20" eb="23">
      <t>フクツシ</t>
    </rPh>
    <rPh sb="23" eb="26">
      <t>ゲスイドウ</t>
    </rPh>
    <rPh sb="28" eb="30">
      <t>キョウセツ</t>
    </rPh>
    <rPh sb="33" eb="35">
      <t>カンロ</t>
    </rPh>
    <rPh sb="35" eb="37">
      <t>コウシン</t>
    </rPh>
    <rPh sb="38" eb="39">
      <t>スス</t>
    </rPh>
    <phoneticPr fontId="4"/>
  </si>
  <si>
    <r>
      <t xml:space="preserve">①収益的収支比率
　大島簡易水道を法適化し、法非適簡易水道の事業数が減少したため、比率が大きく上昇している。100％を超え、類似団体と比べても高比率となっているが、これは事業収支による不足分を構成市（福津市）からの基準外繰入金により賄っているためである。
④企業債残高対給水収益比率
　大島簡易水道を法適化し、法非適簡易水道の事業数が減少したため、起債残高が大きく減少した。類似団体と比較しても低比率となっている。
⑤料金回収率
　類似団体より低く100％を下回っている。これは、料金収入等で不足している部分について、主に構成市（福津市）からの基準外繰入により賄っているためである。
</t>
    </r>
    <r>
      <rPr>
        <sz val="11"/>
        <rFont val="ＭＳ ゴシック"/>
        <family val="3"/>
        <charset val="128"/>
      </rPr>
      <t>⑥給水原価
　大島簡易水道を法適化し、法非適簡易水道の事業数が減少したことにより、給水原価も減少した。類似団体と比較しても低い数値となっている。</t>
    </r>
    <r>
      <rPr>
        <sz val="11"/>
        <color rgb="FFFF0000"/>
        <rFont val="ＭＳ ゴシック"/>
        <family val="3"/>
        <charset val="128"/>
      </rPr>
      <t xml:space="preserve">
</t>
    </r>
    <r>
      <rPr>
        <sz val="11"/>
        <color theme="1"/>
        <rFont val="ＭＳ ゴシック"/>
        <family val="3"/>
        <charset val="128"/>
      </rPr>
      <t>⑦施設使用率
　類似団体と比較して高く、施設の利用状況や規模は適正であると言える。
⑧有収率
　本木簡易水道は管路の老朽化により漏水が頻発しており、類似団体と比較しても低い数値となっている。</t>
    </r>
    <rPh sb="22" eb="23">
      <t>ホウ</t>
    </rPh>
    <rPh sb="23" eb="24">
      <t>ヒ</t>
    </rPh>
    <rPh sb="24" eb="25">
      <t>テキ</t>
    </rPh>
    <rPh sb="25" eb="27">
      <t>カンイ</t>
    </rPh>
    <rPh sb="27" eb="29">
      <t>スイドウ</t>
    </rPh>
    <rPh sb="30" eb="32">
      <t>ジギョウ</t>
    </rPh>
    <rPh sb="32" eb="33">
      <t>スウ</t>
    </rPh>
    <rPh sb="34" eb="36">
      <t>ゲンショウ</t>
    </rPh>
    <rPh sb="41" eb="43">
      <t>ヒリツ</t>
    </rPh>
    <rPh sb="44" eb="45">
      <t>オオ</t>
    </rPh>
    <rPh sb="47" eb="49">
      <t>ジョウショウ</t>
    </rPh>
    <rPh sb="85" eb="87">
      <t>ジギョウ</t>
    </rPh>
    <rPh sb="87" eb="89">
      <t>シュウシ</t>
    </rPh>
    <rPh sb="143" eb="145">
      <t>オオシマ</t>
    </rPh>
    <rPh sb="145" eb="147">
      <t>カンイ</t>
    </rPh>
    <rPh sb="147" eb="149">
      <t>スイドウ</t>
    </rPh>
    <rPh sb="150" eb="151">
      <t>ホウ</t>
    </rPh>
    <rPh sb="151" eb="152">
      <t>テキ</t>
    </rPh>
    <rPh sb="152" eb="153">
      <t>カ</t>
    </rPh>
    <rPh sb="179" eb="180">
      <t>オオ</t>
    </rPh>
    <rPh sb="182" eb="184">
      <t>ゲンショウ</t>
    </rPh>
    <rPh sb="187" eb="189">
      <t>ルイジ</t>
    </rPh>
    <rPh sb="192" eb="194">
      <t>ヒカク</t>
    </rPh>
    <rPh sb="197" eb="198">
      <t>テイ</t>
    </rPh>
    <rPh sb="198" eb="200">
      <t>ヒリツ</t>
    </rPh>
    <rPh sb="333" eb="335">
      <t>キュウスイ</t>
    </rPh>
    <rPh sb="335" eb="337">
      <t>ゲンカ</t>
    </rPh>
    <rPh sb="355" eb="357">
      <t>スウチ</t>
    </rPh>
    <rPh sb="413" eb="415">
      <t>モトギ</t>
    </rPh>
    <rPh sb="415" eb="417">
      <t>カンイ</t>
    </rPh>
    <rPh sb="417" eb="419">
      <t>スイドウ</t>
    </rPh>
    <rPh sb="420" eb="422">
      <t>カンロ</t>
    </rPh>
    <rPh sb="423" eb="426">
      <t>ロウキュウカ</t>
    </rPh>
    <rPh sb="429" eb="431">
      <t>ロウスイ</t>
    </rPh>
    <rPh sb="432" eb="434">
      <t>ヒンパツ</t>
    </rPh>
    <rPh sb="439" eb="443">
      <t>ルイジダンタイ</t>
    </rPh>
    <rPh sb="444" eb="446">
      <t>ヒカク</t>
    </rPh>
    <rPh sb="449" eb="450">
      <t>ヒク</t>
    </rPh>
    <rPh sb="451" eb="453">
      <t>スウチ</t>
    </rPh>
    <phoneticPr fontId="4"/>
  </si>
  <si>
    <t xml:space="preserve">　本経営比較分析表は、大島簡易水道について令和元年度に法適化を行い、水道会計への会計統合を完了させているため、令和元年度から本木簡易水道単体での法非適（地方公営企業法[以下、法]非適用会計）会計の決算状況調査（総務省）を基に総務省が作成した分析表の分析を行ったものである。
　本木簡易水道は、構成市（福津市）からの「基準外繰入」により成り立っていると言える。
　国からは簡易水道の法適化が要請されているところであり、法適用会計は「独立採算」が原則であるため、今後、同繰入金の有り方等について福津市と協議を行いながら、本木簡易水道の法適化を検討していく必要がある。
</t>
    <rPh sb="138" eb="144">
      <t>モトギカンイスイドウ</t>
    </rPh>
    <rPh sb="185" eb="189">
      <t>カンイスイドウ</t>
    </rPh>
    <rPh sb="258" eb="260">
      <t>モトギ</t>
    </rPh>
    <rPh sb="260" eb="264">
      <t>カンイスイドウ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</si>
</sst>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6.01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68B-40F2-976C-1BDABD702F86}"/>
            </c:ext>
          </c:extLst>
        </c:ser>
        <c:dLbls>
          <c:showLegendKey val="0"/>
          <c:showVal val="0"/>
          <c:showCatName val="0"/>
          <c:showSerName val="0"/>
          <c:showPercent val="0"/>
          <c:showBubbleSize val="0"/>
        </c:dLbls>
        <c:gapWidth val="150"/>
        <c:axId val="498358112"/>
        <c:axId val="49835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768B-40F2-976C-1BDABD702F86}"/>
            </c:ext>
          </c:extLst>
        </c:ser>
        <c:dLbls>
          <c:showLegendKey val="0"/>
          <c:showVal val="0"/>
          <c:showCatName val="0"/>
          <c:showSerName val="0"/>
          <c:showPercent val="0"/>
          <c:showBubbleSize val="0"/>
        </c:dLbls>
        <c:marker val="1"/>
        <c:smooth val="0"/>
        <c:axId val="498358112"/>
        <c:axId val="498359288"/>
      </c:lineChart>
      <c:dateAx>
        <c:axId val="498358112"/>
        <c:scaling>
          <c:orientation val="minMax"/>
        </c:scaling>
        <c:delete val="1"/>
        <c:axPos val="b"/>
        <c:numFmt formatCode="&quot;H&quot;yy" sourceLinked="1"/>
        <c:majorTickMark val="none"/>
        <c:minorTickMark val="none"/>
        <c:tickLblPos val="none"/>
        <c:crossAx val="498359288"/>
        <c:crosses val="autoZero"/>
        <c:auto val="1"/>
        <c:lblOffset val="100"/>
        <c:baseTimeUnit val="years"/>
      </c:dateAx>
      <c:valAx>
        <c:axId val="49835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3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45.3</c:v>
                </c:pt>
                <c:pt idx="1">
                  <c:v>58.88</c:v>
                </c:pt>
                <c:pt idx="2">
                  <c:v>64.67</c:v>
                </c:pt>
                <c:pt idx="3">
                  <c:v>54.79</c:v>
                </c:pt>
                <c:pt idx="4">
                  <c:v>88.38</c:v>
                </c:pt>
              </c:numCache>
            </c:numRef>
          </c:val>
          <c:extLst>
            <c:ext xmlns:c16="http://schemas.microsoft.com/office/drawing/2014/chart" uri="{C3380CC4-5D6E-409C-BE32-E72D297353CC}">
              <c16:uniqueId val="{00000000-C481-4BCD-A3D0-B614081E3063}"/>
            </c:ext>
          </c:extLst>
        </c:ser>
        <c:dLbls>
          <c:showLegendKey val="0"/>
          <c:showVal val="0"/>
          <c:showCatName val="0"/>
          <c:showSerName val="0"/>
          <c:showPercent val="0"/>
          <c:showBubbleSize val="0"/>
        </c:dLbls>
        <c:gapWidth val="150"/>
        <c:axId val="501770472"/>
        <c:axId val="50177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C481-4BCD-A3D0-B614081E3063}"/>
            </c:ext>
          </c:extLst>
        </c:ser>
        <c:dLbls>
          <c:showLegendKey val="0"/>
          <c:showVal val="0"/>
          <c:showCatName val="0"/>
          <c:showSerName val="0"/>
          <c:showPercent val="0"/>
          <c:showBubbleSize val="0"/>
        </c:dLbls>
        <c:marker val="1"/>
        <c:smooth val="0"/>
        <c:axId val="501770472"/>
        <c:axId val="501772824"/>
      </c:lineChart>
      <c:dateAx>
        <c:axId val="501770472"/>
        <c:scaling>
          <c:orientation val="minMax"/>
        </c:scaling>
        <c:delete val="1"/>
        <c:axPos val="b"/>
        <c:numFmt formatCode="&quot;H&quot;yy" sourceLinked="1"/>
        <c:majorTickMark val="none"/>
        <c:minorTickMark val="none"/>
        <c:tickLblPos val="none"/>
        <c:crossAx val="501772824"/>
        <c:crosses val="autoZero"/>
        <c:auto val="1"/>
        <c:lblOffset val="100"/>
        <c:baseTimeUnit val="years"/>
      </c:dateAx>
      <c:valAx>
        <c:axId val="50177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77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88.65</c:v>
                </c:pt>
                <c:pt idx="1">
                  <c:v>66.959999999999994</c:v>
                </c:pt>
                <c:pt idx="2">
                  <c:v>61.18</c:v>
                </c:pt>
                <c:pt idx="3">
                  <c:v>72.41</c:v>
                </c:pt>
                <c:pt idx="4">
                  <c:v>61.29</c:v>
                </c:pt>
              </c:numCache>
            </c:numRef>
          </c:val>
          <c:extLst>
            <c:ext xmlns:c16="http://schemas.microsoft.com/office/drawing/2014/chart" uri="{C3380CC4-5D6E-409C-BE32-E72D297353CC}">
              <c16:uniqueId val="{00000000-04EE-45E0-93B8-2E5C497B2387}"/>
            </c:ext>
          </c:extLst>
        </c:ser>
        <c:dLbls>
          <c:showLegendKey val="0"/>
          <c:showVal val="0"/>
          <c:showCatName val="0"/>
          <c:showSerName val="0"/>
          <c:showPercent val="0"/>
          <c:showBubbleSize val="0"/>
        </c:dLbls>
        <c:gapWidth val="150"/>
        <c:axId val="501774392"/>
        <c:axId val="50177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04EE-45E0-93B8-2E5C497B2387}"/>
            </c:ext>
          </c:extLst>
        </c:ser>
        <c:dLbls>
          <c:showLegendKey val="0"/>
          <c:showVal val="0"/>
          <c:showCatName val="0"/>
          <c:showSerName val="0"/>
          <c:showPercent val="0"/>
          <c:showBubbleSize val="0"/>
        </c:dLbls>
        <c:marker val="1"/>
        <c:smooth val="0"/>
        <c:axId val="501774392"/>
        <c:axId val="501777920"/>
      </c:lineChart>
      <c:dateAx>
        <c:axId val="501774392"/>
        <c:scaling>
          <c:orientation val="minMax"/>
        </c:scaling>
        <c:delete val="1"/>
        <c:axPos val="b"/>
        <c:numFmt formatCode="&quot;H&quot;yy" sourceLinked="1"/>
        <c:majorTickMark val="none"/>
        <c:minorTickMark val="none"/>
        <c:tickLblPos val="none"/>
        <c:crossAx val="501777920"/>
        <c:crosses val="autoZero"/>
        <c:auto val="1"/>
        <c:lblOffset val="100"/>
        <c:baseTimeUnit val="years"/>
      </c:dateAx>
      <c:valAx>
        <c:axId val="50177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77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149.30000000000001</c:v>
                </c:pt>
                <c:pt idx="1">
                  <c:v>167.23</c:v>
                </c:pt>
                <c:pt idx="2">
                  <c:v>111.29</c:v>
                </c:pt>
                <c:pt idx="3">
                  <c:v>84.72</c:v>
                </c:pt>
                <c:pt idx="4">
                  <c:v>336.9</c:v>
                </c:pt>
              </c:numCache>
            </c:numRef>
          </c:val>
          <c:extLst>
            <c:ext xmlns:c16="http://schemas.microsoft.com/office/drawing/2014/chart" uri="{C3380CC4-5D6E-409C-BE32-E72D297353CC}">
              <c16:uniqueId val="{00000000-08DF-4174-93CB-013A6370CCA0}"/>
            </c:ext>
          </c:extLst>
        </c:ser>
        <c:dLbls>
          <c:showLegendKey val="0"/>
          <c:showVal val="0"/>
          <c:showCatName val="0"/>
          <c:showSerName val="0"/>
          <c:showPercent val="0"/>
          <c:showBubbleSize val="0"/>
        </c:dLbls>
        <c:gapWidth val="150"/>
        <c:axId val="498360856"/>
        <c:axId val="49836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08DF-4174-93CB-013A6370CCA0}"/>
            </c:ext>
          </c:extLst>
        </c:ser>
        <c:dLbls>
          <c:showLegendKey val="0"/>
          <c:showVal val="0"/>
          <c:showCatName val="0"/>
          <c:showSerName val="0"/>
          <c:showPercent val="0"/>
          <c:showBubbleSize val="0"/>
        </c:dLbls>
        <c:marker val="1"/>
        <c:smooth val="0"/>
        <c:axId val="498360856"/>
        <c:axId val="498362816"/>
      </c:lineChart>
      <c:dateAx>
        <c:axId val="498360856"/>
        <c:scaling>
          <c:orientation val="minMax"/>
        </c:scaling>
        <c:delete val="1"/>
        <c:axPos val="b"/>
        <c:numFmt formatCode="&quot;H&quot;yy" sourceLinked="1"/>
        <c:majorTickMark val="none"/>
        <c:minorTickMark val="none"/>
        <c:tickLblPos val="none"/>
        <c:crossAx val="498362816"/>
        <c:crosses val="autoZero"/>
        <c:auto val="1"/>
        <c:lblOffset val="100"/>
        <c:baseTimeUnit val="years"/>
      </c:dateAx>
      <c:valAx>
        <c:axId val="4983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36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5E-4AB8-AA89-6388A052DD8F}"/>
            </c:ext>
          </c:extLst>
        </c:ser>
        <c:dLbls>
          <c:showLegendKey val="0"/>
          <c:showVal val="0"/>
          <c:showCatName val="0"/>
          <c:showSerName val="0"/>
          <c:showPercent val="0"/>
          <c:showBubbleSize val="0"/>
        </c:dLbls>
        <c:gapWidth val="150"/>
        <c:axId val="501008504"/>
        <c:axId val="50100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5E-4AB8-AA89-6388A052DD8F}"/>
            </c:ext>
          </c:extLst>
        </c:ser>
        <c:dLbls>
          <c:showLegendKey val="0"/>
          <c:showVal val="0"/>
          <c:showCatName val="0"/>
          <c:showSerName val="0"/>
          <c:showPercent val="0"/>
          <c:showBubbleSize val="0"/>
        </c:dLbls>
        <c:marker val="1"/>
        <c:smooth val="0"/>
        <c:axId val="501008504"/>
        <c:axId val="501003408"/>
      </c:lineChart>
      <c:dateAx>
        <c:axId val="501008504"/>
        <c:scaling>
          <c:orientation val="minMax"/>
        </c:scaling>
        <c:delete val="1"/>
        <c:axPos val="b"/>
        <c:numFmt formatCode="&quot;H&quot;yy" sourceLinked="1"/>
        <c:majorTickMark val="none"/>
        <c:minorTickMark val="none"/>
        <c:tickLblPos val="none"/>
        <c:crossAx val="501003408"/>
        <c:crosses val="autoZero"/>
        <c:auto val="1"/>
        <c:lblOffset val="100"/>
        <c:baseTimeUnit val="years"/>
      </c:dateAx>
      <c:valAx>
        <c:axId val="50100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00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D4-48B5-8EB9-75C4DBFFFB24}"/>
            </c:ext>
          </c:extLst>
        </c:ser>
        <c:dLbls>
          <c:showLegendKey val="0"/>
          <c:showVal val="0"/>
          <c:showCatName val="0"/>
          <c:showSerName val="0"/>
          <c:showPercent val="0"/>
          <c:showBubbleSize val="0"/>
        </c:dLbls>
        <c:gapWidth val="150"/>
        <c:axId val="501005760"/>
        <c:axId val="50100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D4-48B5-8EB9-75C4DBFFFB24}"/>
            </c:ext>
          </c:extLst>
        </c:ser>
        <c:dLbls>
          <c:showLegendKey val="0"/>
          <c:showVal val="0"/>
          <c:showCatName val="0"/>
          <c:showSerName val="0"/>
          <c:showPercent val="0"/>
          <c:showBubbleSize val="0"/>
        </c:dLbls>
        <c:marker val="1"/>
        <c:smooth val="0"/>
        <c:axId val="501005760"/>
        <c:axId val="501006152"/>
      </c:lineChart>
      <c:dateAx>
        <c:axId val="501005760"/>
        <c:scaling>
          <c:orientation val="minMax"/>
        </c:scaling>
        <c:delete val="1"/>
        <c:axPos val="b"/>
        <c:numFmt formatCode="&quot;H&quot;yy" sourceLinked="1"/>
        <c:majorTickMark val="none"/>
        <c:minorTickMark val="none"/>
        <c:tickLblPos val="none"/>
        <c:crossAx val="501006152"/>
        <c:crosses val="autoZero"/>
        <c:auto val="1"/>
        <c:lblOffset val="100"/>
        <c:baseTimeUnit val="years"/>
      </c:dateAx>
      <c:valAx>
        <c:axId val="50100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0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E6-4489-9589-95C3E56D8FAF}"/>
            </c:ext>
          </c:extLst>
        </c:ser>
        <c:dLbls>
          <c:showLegendKey val="0"/>
          <c:showVal val="0"/>
          <c:showCatName val="0"/>
          <c:showSerName val="0"/>
          <c:showPercent val="0"/>
          <c:showBubbleSize val="0"/>
        </c:dLbls>
        <c:gapWidth val="150"/>
        <c:axId val="501006936"/>
        <c:axId val="50100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E6-4489-9589-95C3E56D8FAF}"/>
            </c:ext>
          </c:extLst>
        </c:ser>
        <c:dLbls>
          <c:showLegendKey val="0"/>
          <c:showVal val="0"/>
          <c:showCatName val="0"/>
          <c:showSerName val="0"/>
          <c:showPercent val="0"/>
          <c:showBubbleSize val="0"/>
        </c:dLbls>
        <c:marker val="1"/>
        <c:smooth val="0"/>
        <c:axId val="501006936"/>
        <c:axId val="501007720"/>
      </c:lineChart>
      <c:dateAx>
        <c:axId val="501006936"/>
        <c:scaling>
          <c:orientation val="minMax"/>
        </c:scaling>
        <c:delete val="1"/>
        <c:axPos val="b"/>
        <c:numFmt formatCode="&quot;H&quot;yy" sourceLinked="1"/>
        <c:majorTickMark val="none"/>
        <c:minorTickMark val="none"/>
        <c:tickLblPos val="none"/>
        <c:crossAx val="501007720"/>
        <c:crosses val="autoZero"/>
        <c:auto val="1"/>
        <c:lblOffset val="100"/>
        <c:baseTimeUnit val="years"/>
      </c:dateAx>
      <c:valAx>
        <c:axId val="50100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00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D0-4AE8-8B1D-00F3CEB5A6AD}"/>
            </c:ext>
          </c:extLst>
        </c:ser>
        <c:dLbls>
          <c:showLegendKey val="0"/>
          <c:showVal val="0"/>
          <c:showCatName val="0"/>
          <c:showSerName val="0"/>
          <c:showPercent val="0"/>
          <c:showBubbleSize val="0"/>
        </c:dLbls>
        <c:gapWidth val="150"/>
        <c:axId val="501008112"/>
        <c:axId val="50100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D0-4AE8-8B1D-00F3CEB5A6AD}"/>
            </c:ext>
          </c:extLst>
        </c:ser>
        <c:dLbls>
          <c:showLegendKey val="0"/>
          <c:showVal val="0"/>
          <c:showCatName val="0"/>
          <c:showSerName val="0"/>
          <c:showPercent val="0"/>
          <c:showBubbleSize val="0"/>
        </c:dLbls>
        <c:marker val="1"/>
        <c:smooth val="0"/>
        <c:axId val="501008112"/>
        <c:axId val="501001448"/>
      </c:lineChart>
      <c:dateAx>
        <c:axId val="501008112"/>
        <c:scaling>
          <c:orientation val="minMax"/>
        </c:scaling>
        <c:delete val="1"/>
        <c:axPos val="b"/>
        <c:numFmt formatCode="&quot;H&quot;yy" sourceLinked="1"/>
        <c:majorTickMark val="none"/>
        <c:minorTickMark val="none"/>
        <c:tickLblPos val="none"/>
        <c:crossAx val="501001448"/>
        <c:crosses val="autoZero"/>
        <c:auto val="1"/>
        <c:lblOffset val="100"/>
        <c:baseTimeUnit val="years"/>
      </c:dateAx>
      <c:valAx>
        <c:axId val="50100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00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1757.45</c:v>
                </c:pt>
                <c:pt idx="1">
                  <c:v>1749.86</c:v>
                </c:pt>
                <c:pt idx="2">
                  <c:v>1710.36</c:v>
                </c:pt>
                <c:pt idx="3">
                  <c:v>1703.68</c:v>
                </c:pt>
                <c:pt idx="4">
                  <c:v>676.91</c:v>
                </c:pt>
              </c:numCache>
            </c:numRef>
          </c:val>
          <c:extLst>
            <c:ext xmlns:c16="http://schemas.microsoft.com/office/drawing/2014/chart" uri="{C3380CC4-5D6E-409C-BE32-E72D297353CC}">
              <c16:uniqueId val="{00000000-EFE1-4866-BD42-17A2EBDDD250}"/>
            </c:ext>
          </c:extLst>
        </c:ser>
        <c:dLbls>
          <c:showLegendKey val="0"/>
          <c:showVal val="0"/>
          <c:showCatName val="0"/>
          <c:showSerName val="0"/>
          <c:showPercent val="0"/>
          <c:showBubbleSize val="0"/>
        </c:dLbls>
        <c:gapWidth val="150"/>
        <c:axId val="501002624"/>
        <c:axId val="50100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EFE1-4866-BD42-17A2EBDDD250}"/>
            </c:ext>
          </c:extLst>
        </c:ser>
        <c:dLbls>
          <c:showLegendKey val="0"/>
          <c:showVal val="0"/>
          <c:showCatName val="0"/>
          <c:showSerName val="0"/>
          <c:showPercent val="0"/>
          <c:showBubbleSize val="0"/>
        </c:dLbls>
        <c:marker val="1"/>
        <c:smooth val="0"/>
        <c:axId val="501002624"/>
        <c:axId val="501004192"/>
      </c:lineChart>
      <c:dateAx>
        <c:axId val="501002624"/>
        <c:scaling>
          <c:orientation val="minMax"/>
        </c:scaling>
        <c:delete val="1"/>
        <c:axPos val="b"/>
        <c:numFmt formatCode="&quot;H&quot;yy" sourceLinked="1"/>
        <c:majorTickMark val="none"/>
        <c:minorTickMark val="none"/>
        <c:tickLblPos val="none"/>
        <c:crossAx val="501004192"/>
        <c:crosses val="autoZero"/>
        <c:auto val="1"/>
        <c:lblOffset val="100"/>
        <c:baseTimeUnit val="years"/>
      </c:dateAx>
      <c:valAx>
        <c:axId val="50100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0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35.549999999999997</c:v>
                </c:pt>
                <c:pt idx="1">
                  <c:v>33.68</c:v>
                </c:pt>
                <c:pt idx="2">
                  <c:v>29.42</c:v>
                </c:pt>
                <c:pt idx="3">
                  <c:v>29.61</c:v>
                </c:pt>
                <c:pt idx="4">
                  <c:v>18.93</c:v>
                </c:pt>
              </c:numCache>
            </c:numRef>
          </c:val>
          <c:extLst>
            <c:ext xmlns:c16="http://schemas.microsoft.com/office/drawing/2014/chart" uri="{C3380CC4-5D6E-409C-BE32-E72D297353CC}">
              <c16:uniqueId val="{00000000-9C86-4359-8C0F-EC6C57E08398}"/>
            </c:ext>
          </c:extLst>
        </c:ser>
        <c:dLbls>
          <c:showLegendKey val="0"/>
          <c:showVal val="0"/>
          <c:showCatName val="0"/>
          <c:showSerName val="0"/>
          <c:showPercent val="0"/>
          <c:showBubbleSize val="0"/>
        </c:dLbls>
        <c:gapWidth val="150"/>
        <c:axId val="501772432"/>
        <c:axId val="50177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9C86-4359-8C0F-EC6C57E08398}"/>
            </c:ext>
          </c:extLst>
        </c:ser>
        <c:dLbls>
          <c:showLegendKey val="0"/>
          <c:showVal val="0"/>
          <c:showCatName val="0"/>
          <c:showSerName val="0"/>
          <c:showPercent val="0"/>
          <c:showBubbleSize val="0"/>
        </c:dLbls>
        <c:marker val="1"/>
        <c:smooth val="0"/>
        <c:axId val="501772432"/>
        <c:axId val="501775568"/>
      </c:lineChart>
      <c:dateAx>
        <c:axId val="501772432"/>
        <c:scaling>
          <c:orientation val="minMax"/>
        </c:scaling>
        <c:delete val="1"/>
        <c:axPos val="b"/>
        <c:numFmt formatCode="&quot;H&quot;yy" sourceLinked="1"/>
        <c:majorTickMark val="none"/>
        <c:minorTickMark val="none"/>
        <c:tickLblPos val="none"/>
        <c:crossAx val="501775568"/>
        <c:crosses val="autoZero"/>
        <c:auto val="1"/>
        <c:lblOffset val="100"/>
        <c:baseTimeUnit val="years"/>
      </c:dateAx>
      <c:valAx>
        <c:axId val="50177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77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416.9</c:v>
                </c:pt>
                <c:pt idx="1">
                  <c:v>447.93</c:v>
                </c:pt>
                <c:pt idx="2">
                  <c:v>529.85</c:v>
                </c:pt>
                <c:pt idx="3">
                  <c:v>520.54999999999995</c:v>
                </c:pt>
                <c:pt idx="4">
                  <c:v>205.11</c:v>
                </c:pt>
              </c:numCache>
            </c:numRef>
          </c:val>
          <c:extLst>
            <c:ext xmlns:c16="http://schemas.microsoft.com/office/drawing/2014/chart" uri="{C3380CC4-5D6E-409C-BE32-E72D297353CC}">
              <c16:uniqueId val="{00000000-7DB5-4710-979C-4D9D627D9FC2}"/>
            </c:ext>
          </c:extLst>
        </c:ser>
        <c:dLbls>
          <c:showLegendKey val="0"/>
          <c:showVal val="0"/>
          <c:showCatName val="0"/>
          <c:showSerName val="0"/>
          <c:showPercent val="0"/>
          <c:showBubbleSize val="0"/>
        </c:dLbls>
        <c:gapWidth val="150"/>
        <c:axId val="501777136"/>
        <c:axId val="50177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7DB5-4710-979C-4D9D627D9FC2}"/>
            </c:ext>
          </c:extLst>
        </c:ser>
        <c:dLbls>
          <c:showLegendKey val="0"/>
          <c:showVal val="0"/>
          <c:showCatName val="0"/>
          <c:showSerName val="0"/>
          <c:showPercent val="0"/>
          <c:showBubbleSize val="0"/>
        </c:dLbls>
        <c:marker val="1"/>
        <c:smooth val="0"/>
        <c:axId val="501777136"/>
        <c:axId val="501770864"/>
      </c:lineChart>
      <c:dateAx>
        <c:axId val="501777136"/>
        <c:scaling>
          <c:orientation val="minMax"/>
        </c:scaling>
        <c:delete val="1"/>
        <c:axPos val="b"/>
        <c:numFmt formatCode="&quot;H&quot;yy" sourceLinked="1"/>
        <c:majorTickMark val="none"/>
        <c:minorTickMark val="none"/>
        <c:tickLblPos val="none"/>
        <c:crossAx val="501770864"/>
        <c:crosses val="autoZero"/>
        <c:auto val="1"/>
        <c:lblOffset val="100"/>
        <c:baseTimeUnit val="years"/>
      </c:dateAx>
      <c:valAx>
        <c:axId val="50177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77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 zoomScale="89" zoomScaleNormal="89" workbookViewId="0">
      <selection activeCell="BS88" sqref="BS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福岡県　宗像地区事務組合</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t="str">
        <f>データ!$R$6</f>
        <v>-</v>
      </c>
      <c r="AM8" s="51"/>
      <c r="AN8" s="51"/>
      <c r="AO8" s="51"/>
      <c r="AP8" s="51"/>
      <c r="AQ8" s="51"/>
      <c r="AR8" s="51"/>
      <c r="AS8" s="51"/>
      <c r="AT8" s="47" t="str">
        <f>データ!$S$6</f>
        <v>-</v>
      </c>
      <c r="AU8" s="47"/>
      <c r="AV8" s="47"/>
      <c r="AW8" s="47"/>
      <c r="AX8" s="47"/>
      <c r="AY8" s="47"/>
      <c r="AZ8" s="47"/>
      <c r="BA8" s="47"/>
      <c r="BB8" s="47" t="str">
        <f>データ!$T$6</f>
        <v>-</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0.55000000000000004</v>
      </c>
      <c r="Q10" s="47"/>
      <c r="R10" s="47"/>
      <c r="S10" s="47"/>
      <c r="T10" s="47"/>
      <c r="U10" s="47"/>
      <c r="V10" s="47"/>
      <c r="W10" s="51">
        <f>データ!$Q$6</f>
        <v>726</v>
      </c>
      <c r="X10" s="51"/>
      <c r="Y10" s="51"/>
      <c r="Z10" s="51"/>
      <c r="AA10" s="51"/>
      <c r="AB10" s="51"/>
      <c r="AC10" s="51"/>
      <c r="AD10" s="2"/>
      <c r="AE10" s="2"/>
      <c r="AF10" s="2"/>
      <c r="AG10" s="2"/>
      <c r="AH10" s="2"/>
      <c r="AI10" s="2"/>
      <c r="AJ10" s="2"/>
      <c r="AK10" s="2"/>
      <c r="AL10" s="51">
        <f>データ!$U$6</f>
        <v>368</v>
      </c>
      <c r="AM10" s="51"/>
      <c r="AN10" s="51"/>
      <c r="AO10" s="51"/>
      <c r="AP10" s="51"/>
      <c r="AQ10" s="51"/>
      <c r="AR10" s="51"/>
      <c r="AS10" s="51"/>
      <c r="AT10" s="47">
        <f>データ!$V$6</f>
        <v>0.75</v>
      </c>
      <c r="AU10" s="47"/>
      <c r="AV10" s="47"/>
      <c r="AW10" s="47"/>
      <c r="AX10" s="47"/>
      <c r="AY10" s="47"/>
      <c r="AZ10" s="47"/>
      <c r="BA10" s="47"/>
      <c r="BB10" s="47">
        <f>データ!$W$6</f>
        <v>490.67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9" t="s">
        <v>23</v>
      </c>
      <c r="BM11" s="69"/>
      <c r="BN11" s="69"/>
      <c r="BO11" s="69"/>
      <c r="BP11" s="69"/>
      <c r="BQ11" s="69"/>
      <c r="BR11" s="69"/>
      <c r="BS11" s="69"/>
      <c r="BT11" s="69"/>
      <c r="BU11" s="69"/>
      <c r="BV11" s="69"/>
      <c r="BW11" s="69"/>
      <c r="BX11" s="69"/>
      <c r="BY11" s="69"/>
      <c r="BZ11" s="6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9"/>
      <c r="BM12" s="69"/>
      <c r="BN12" s="69"/>
      <c r="BO12" s="69"/>
      <c r="BP12" s="69"/>
      <c r="BQ12" s="69"/>
      <c r="BR12" s="69"/>
      <c r="BS12" s="69"/>
      <c r="BT12" s="69"/>
      <c r="BU12" s="69"/>
      <c r="BV12" s="69"/>
      <c r="BW12" s="69"/>
      <c r="BX12" s="69"/>
      <c r="BY12" s="69"/>
      <c r="BZ12" s="6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0"/>
      <c r="BM13" s="70"/>
      <c r="BN13" s="70"/>
      <c r="BO13" s="70"/>
      <c r="BP13" s="70"/>
      <c r="BQ13" s="70"/>
      <c r="BR13" s="70"/>
      <c r="BS13" s="70"/>
      <c r="BT13" s="70"/>
      <c r="BU13" s="70"/>
      <c r="BV13" s="70"/>
      <c r="BW13" s="70"/>
      <c r="BX13" s="70"/>
      <c r="BY13" s="70"/>
      <c r="BZ13" s="70"/>
    </row>
    <row r="14" spans="1:78" ht="13.5" customHeight="1" x14ac:dyDescent="0.15">
      <c r="A14" s="2"/>
      <c r="B14" s="71" t="s">
        <v>24</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3"/>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4"/>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6"/>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5"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5"/>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5"/>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5"/>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5"/>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5"/>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5"/>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5"/>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5"/>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3"/>
      <c r="BN59" s="63"/>
      <c r="BO59" s="63"/>
      <c r="BP59" s="63"/>
      <c r="BQ59" s="63"/>
      <c r="BR59" s="63"/>
      <c r="BS59" s="63"/>
      <c r="BT59" s="63"/>
      <c r="BU59" s="63"/>
      <c r="BV59" s="63"/>
      <c r="BW59" s="63"/>
      <c r="BX59" s="63"/>
      <c r="BY59" s="63"/>
      <c r="BZ59" s="64"/>
    </row>
    <row r="60" spans="1:78" ht="13.5" customHeight="1" x14ac:dyDescent="0.15">
      <c r="A60" s="2"/>
      <c r="B60" s="74" t="s">
        <v>27</v>
      </c>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6"/>
      <c r="BK60" s="2"/>
      <c r="BL60" s="65"/>
      <c r="BM60" s="63"/>
      <c r="BN60" s="63"/>
      <c r="BO60" s="63"/>
      <c r="BP60" s="63"/>
      <c r="BQ60" s="63"/>
      <c r="BR60" s="63"/>
      <c r="BS60" s="63"/>
      <c r="BT60" s="63"/>
      <c r="BU60" s="63"/>
      <c r="BV60" s="63"/>
      <c r="BW60" s="63"/>
      <c r="BX60" s="63"/>
      <c r="BY60" s="63"/>
      <c r="BZ60" s="64"/>
    </row>
    <row r="61" spans="1:78" ht="13.5" customHeight="1" x14ac:dyDescent="0.15">
      <c r="A61" s="2"/>
      <c r="B61" s="7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6"/>
      <c r="BK61" s="2"/>
      <c r="BL61" s="65"/>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5"/>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6"/>
      <c r="BM63" s="67"/>
      <c r="BN63" s="67"/>
      <c r="BO63" s="67"/>
      <c r="BP63" s="67"/>
      <c r="BQ63" s="67"/>
      <c r="BR63" s="67"/>
      <c r="BS63" s="67"/>
      <c r="BT63" s="67"/>
      <c r="BU63" s="67"/>
      <c r="BV63" s="67"/>
      <c r="BW63" s="67"/>
      <c r="BX63" s="67"/>
      <c r="BY63" s="67"/>
      <c r="BZ63" s="6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5"/>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5"/>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5"/>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5"/>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5"/>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5"/>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5"/>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5"/>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5"/>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5"/>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5"/>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5"/>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5"/>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5"/>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5"/>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6"/>
      <c r="BM82" s="67"/>
      <c r="BN82" s="67"/>
      <c r="BO82" s="67"/>
      <c r="BP82" s="67"/>
      <c r="BQ82" s="67"/>
      <c r="BR82" s="67"/>
      <c r="BS82" s="67"/>
      <c r="BT82" s="67"/>
      <c r="BU82" s="67"/>
      <c r="BV82" s="67"/>
      <c r="BW82" s="67"/>
      <c r="BX82" s="67"/>
      <c r="BY82" s="67"/>
      <c r="BZ82" s="6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4VY1LwNpNw5+ZGmdNrmHughdd7goxXxAewvN4hMWbUZkmhxnknA9gF9ijSkNSljgYwpT6R2W852fxJ6VmeYM6w==" saltValue="XeuQKnJzE1L/NE8anC6KT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55</v>
      </c>
      <c r="B4" s="31"/>
      <c r="C4" s="31"/>
      <c r="D4" s="31"/>
      <c r="E4" s="31"/>
      <c r="F4" s="31"/>
      <c r="G4" s="31"/>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409251</v>
      </c>
      <c r="D6" s="34">
        <f t="shared" si="3"/>
        <v>47</v>
      </c>
      <c r="E6" s="34">
        <f t="shared" si="3"/>
        <v>1</v>
      </c>
      <c r="F6" s="34">
        <f t="shared" si="3"/>
        <v>0</v>
      </c>
      <c r="G6" s="34">
        <f t="shared" si="3"/>
        <v>0</v>
      </c>
      <c r="H6" s="34" t="str">
        <f t="shared" si="3"/>
        <v>福岡県　宗像地区事務組合</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0.55000000000000004</v>
      </c>
      <c r="Q6" s="35">
        <f t="shared" si="3"/>
        <v>726</v>
      </c>
      <c r="R6" s="35" t="str">
        <f t="shared" si="3"/>
        <v>-</v>
      </c>
      <c r="S6" s="35" t="str">
        <f t="shared" si="3"/>
        <v>-</v>
      </c>
      <c r="T6" s="35" t="str">
        <f t="shared" si="3"/>
        <v>-</v>
      </c>
      <c r="U6" s="35">
        <f t="shared" si="3"/>
        <v>368</v>
      </c>
      <c r="V6" s="35">
        <f t="shared" si="3"/>
        <v>0.75</v>
      </c>
      <c r="W6" s="35">
        <f t="shared" si="3"/>
        <v>490.67</v>
      </c>
      <c r="X6" s="36">
        <f>IF(X7="",NA(),X7)</f>
        <v>149.30000000000001</v>
      </c>
      <c r="Y6" s="36">
        <f t="shared" ref="Y6:AG6" si="4">IF(Y7="",NA(),Y7)</f>
        <v>167.23</v>
      </c>
      <c r="Z6" s="36">
        <f t="shared" si="4"/>
        <v>111.29</v>
      </c>
      <c r="AA6" s="36">
        <f t="shared" si="4"/>
        <v>84.72</v>
      </c>
      <c r="AB6" s="36">
        <f t="shared" si="4"/>
        <v>336.9</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1757.45</v>
      </c>
      <c r="BF6" s="36">
        <f t="shared" ref="BF6:BN6" si="7">IF(BF7="",NA(),BF7)</f>
        <v>1749.86</v>
      </c>
      <c r="BG6" s="36">
        <f t="shared" si="7"/>
        <v>1710.36</v>
      </c>
      <c r="BH6" s="36">
        <f t="shared" si="7"/>
        <v>1703.68</v>
      </c>
      <c r="BI6" s="36">
        <f t="shared" si="7"/>
        <v>676.91</v>
      </c>
      <c r="BJ6" s="36">
        <f t="shared" si="7"/>
        <v>1510.14</v>
      </c>
      <c r="BK6" s="36">
        <f t="shared" si="7"/>
        <v>1595.62</v>
      </c>
      <c r="BL6" s="36">
        <f t="shared" si="7"/>
        <v>1302.33</v>
      </c>
      <c r="BM6" s="36">
        <f t="shared" si="7"/>
        <v>1274.21</v>
      </c>
      <c r="BN6" s="36">
        <f t="shared" si="7"/>
        <v>1183.92</v>
      </c>
      <c r="BO6" s="35" t="str">
        <f>IF(BO7="","",IF(BO7="-","【-】","【"&amp;SUBSTITUTE(TEXT(BO7,"#,##0.00"),"-","△")&amp;"】"))</f>
        <v>【1,084.05】</v>
      </c>
      <c r="BP6" s="36">
        <f>IF(BP7="",NA(),BP7)</f>
        <v>35.549999999999997</v>
      </c>
      <c r="BQ6" s="36">
        <f t="shared" ref="BQ6:BY6" si="8">IF(BQ7="",NA(),BQ7)</f>
        <v>33.68</v>
      </c>
      <c r="BR6" s="36">
        <f t="shared" si="8"/>
        <v>29.42</v>
      </c>
      <c r="BS6" s="36">
        <f t="shared" si="8"/>
        <v>29.61</v>
      </c>
      <c r="BT6" s="36">
        <f t="shared" si="8"/>
        <v>18.93</v>
      </c>
      <c r="BU6" s="36">
        <f t="shared" si="8"/>
        <v>22.67</v>
      </c>
      <c r="BV6" s="36">
        <f t="shared" si="8"/>
        <v>37.92</v>
      </c>
      <c r="BW6" s="36">
        <f t="shared" si="8"/>
        <v>40.89</v>
      </c>
      <c r="BX6" s="36">
        <f t="shared" si="8"/>
        <v>41.25</v>
      </c>
      <c r="BY6" s="36">
        <f t="shared" si="8"/>
        <v>42.5</v>
      </c>
      <c r="BZ6" s="35" t="str">
        <f>IF(BZ7="","",IF(BZ7="-","【-】","【"&amp;SUBSTITUTE(TEXT(BZ7,"#,##0.00"),"-","△")&amp;"】"))</f>
        <v>【53.46】</v>
      </c>
      <c r="CA6" s="36">
        <f>IF(CA7="",NA(),CA7)</f>
        <v>416.9</v>
      </c>
      <c r="CB6" s="36">
        <f t="shared" ref="CB6:CJ6" si="9">IF(CB7="",NA(),CB7)</f>
        <v>447.93</v>
      </c>
      <c r="CC6" s="36">
        <f t="shared" si="9"/>
        <v>529.85</v>
      </c>
      <c r="CD6" s="36">
        <f t="shared" si="9"/>
        <v>520.54999999999995</v>
      </c>
      <c r="CE6" s="36">
        <f t="shared" si="9"/>
        <v>205.11</v>
      </c>
      <c r="CF6" s="36">
        <f t="shared" si="9"/>
        <v>789.62</v>
      </c>
      <c r="CG6" s="36">
        <f t="shared" si="9"/>
        <v>423.18</v>
      </c>
      <c r="CH6" s="36">
        <f t="shared" si="9"/>
        <v>383.2</v>
      </c>
      <c r="CI6" s="36">
        <f t="shared" si="9"/>
        <v>383.25</v>
      </c>
      <c r="CJ6" s="36">
        <f t="shared" si="9"/>
        <v>377.72</v>
      </c>
      <c r="CK6" s="35" t="str">
        <f>IF(CK7="","",IF(CK7="-","【-】","【"&amp;SUBSTITUTE(TEXT(CK7,"#,##0.00"),"-","△")&amp;"】"))</f>
        <v>【300.47】</v>
      </c>
      <c r="CL6" s="36">
        <f>IF(CL7="",NA(),CL7)</f>
        <v>45.3</v>
      </c>
      <c r="CM6" s="36">
        <f t="shared" ref="CM6:CU6" si="10">IF(CM7="",NA(),CM7)</f>
        <v>58.88</v>
      </c>
      <c r="CN6" s="36">
        <f t="shared" si="10"/>
        <v>64.67</v>
      </c>
      <c r="CO6" s="36">
        <f t="shared" si="10"/>
        <v>54.79</v>
      </c>
      <c r="CP6" s="36">
        <f t="shared" si="10"/>
        <v>88.38</v>
      </c>
      <c r="CQ6" s="36">
        <f t="shared" si="10"/>
        <v>48.7</v>
      </c>
      <c r="CR6" s="36">
        <f t="shared" si="10"/>
        <v>46.9</v>
      </c>
      <c r="CS6" s="36">
        <f t="shared" si="10"/>
        <v>47.95</v>
      </c>
      <c r="CT6" s="36">
        <f t="shared" si="10"/>
        <v>48.26</v>
      </c>
      <c r="CU6" s="36">
        <f t="shared" si="10"/>
        <v>48.01</v>
      </c>
      <c r="CV6" s="35" t="str">
        <f>IF(CV7="","",IF(CV7="-","【-】","【"&amp;SUBSTITUTE(TEXT(CV7,"#,##0.00"),"-","△")&amp;"】"))</f>
        <v>【54.90】</v>
      </c>
      <c r="CW6" s="36">
        <f>IF(CW7="",NA(),CW7)</f>
        <v>88.65</v>
      </c>
      <c r="CX6" s="36">
        <f t="shared" ref="CX6:DF6" si="11">IF(CX7="",NA(),CX7)</f>
        <v>66.959999999999994</v>
      </c>
      <c r="CY6" s="36">
        <f t="shared" si="11"/>
        <v>61.18</v>
      </c>
      <c r="CZ6" s="36">
        <f t="shared" si="11"/>
        <v>72.41</v>
      </c>
      <c r="DA6" s="36">
        <f t="shared" si="11"/>
        <v>61.29</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6.01</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409251</v>
      </c>
      <c r="D7" s="38">
        <v>47</v>
      </c>
      <c r="E7" s="38">
        <v>1</v>
      </c>
      <c r="F7" s="38">
        <v>0</v>
      </c>
      <c r="G7" s="38">
        <v>0</v>
      </c>
      <c r="H7" s="38" t="s">
        <v>96</v>
      </c>
      <c r="I7" s="38" t="s">
        <v>97</v>
      </c>
      <c r="J7" s="38" t="s">
        <v>98</v>
      </c>
      <c r="K7" s="38" t="s">
        <v>99</v>
      </c>
      <c r="L7" s="38" t="s">
        <v>100</v>
      </c>
      <c r="M7" s="38" t="s">
        <v>101</v>
      </c>
      <c r="N7" s="39" t="s">
        <v>102</v>
      </c>
      <c r="O7" s="39" t="s">
        <v>103</v>
      </c>
      <c r="P7" s="39">
        <v>0.55000000000000004</v>
      </c>
      <c r="Q7" s="39">
        <v>726</v>
      </c>
      <c r="R7" s="39" t="s">
        <v>102</v>
      </c>
      <c r="S7" s="39" t="s">
        <v>102</v>
      </c>
      <c r="T7" s="39" t="s">
        <v>102</v>
      </c>
      <c r="U7" s="39">
        <v>368</v>
      </c>
      <c r="V7" s="39">
        <v>0.75</v>
      </c>
      <c r="W7" s="39">
        <v>490.67</v>
      </c>
      <c r="X7" s="39">
        <v>149.30000000000001</v>
      </c>
      <c r="Y7" s="39">
        <v>167.23</v>
      </c>
      <c r="Z7" s="39">
        <v>111.29</v>
      </c>
      <c r="AA7" s="39">
        <v>84.72</v>
      </c>
      <c r="AB7" s="39">
        <v>336.9</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1757.45</v>
      </c>
      <c r="BF7" s="39">
        <v>1749.86</v>
      </c>
      <c r="BG7" s="39">
        <v>1710.36</v>
      </c>
      <c r="BH7" s="39">
        <v>1703.68</v>
      </c>
      <c r="BI7" s="39">
        <v>676.91</v>
      </c>
      <c r="BJ7" s="39">
        <v>1510.14</v>
      </c>
      <c r="BK7" s="39">
        <v>1595.62</v>
      </c>
      <c r="BL7" s="39">
        <v>1302.33</v>
      </c>
      <c r="BM7" s="39">
        <v>1274.21</v>
      </c>
      <c r="BN7" s="39">
        <v>1183.92</v>
      </c>
      <c r="BO7" s="39">
        <v>1084.05</v>
      </c>
      <c r="BP7" s="39">
        <v>35.549999999999997</v>
      </c>
      <c r="BQ7" s="39">
        <v>33.68</v>
      </c>
      <c r="BR7" s="39">
        <v>29.42</v>
      </c>
      <c r="BS7" s="39">
        <v>29.61</v>
      </c>
      <c r="BT7" s="39">
        <v>18.93</v>
      </c>
      <c r="BU7" s="39">
        <v>22.67</v>
      </c>
      <c r="BV7" s="39">
        <v>37.92</v>
      </c>
      <c r="BW7" s="39">
        <v>40.89</v>
      </c>
      <c r="BX7" s="39">
        <v>41.25</v>
      </c>
      <c r="BY7" s="39">
        <v>42.5</v>
      </c>
      <c r="BZ7" s="39">
        <v>53.46</v>
      </c>
      <c r="CA7" s="39">
        <v>416.9</v>
      </c>
      <c r="CB7" s="39">
        <v>447.93</v>
      </c>
      <c r="CC7" s="39">
        <v>529.85</v>
      </c>
      <c r="CD7" s="39">
        <v>520.54999999999995</v>
      </c>
      <c r="CE7" s="39">
        <v>205.11</v>
      </c>
      <c r="CF7" s="39">
        <v>789.62</v>
      </c>
      <c r="CG7" s="39">
        <v>423.18</v>
      </c>
      <c r="CH7" s="39">
        <v>383.2</v>
      </c>
      <c r="CI7" s="39">
        <v>383.25</v>
      </c>
      <c r="CJ7" s="39">
        <v>377.72</v>
      </c>
      <c r="CK7" s="39">
        <v>300.47000000000003</v>
      </c>
      <c r="CL7" s="39">
        <v>45.3</v>
      </c>
      <c r="CM7" s="39">
        <v>58.88</v>
      </c>
      <c r="CN7" s="39">
        <v>64.67</v>
      </c>
      <c r="CO7" s="39">
        <v>54.79</v>
      </c>
      <c r="CP7" s="39">
        <v>88.38</v>
      </c>
      <c r="CQ7" s="39">
        <v>48.7</v>
      </c>
      <c r="CR7" s="39">
        <v>46.9</v>
      </c>
      <c r="CS7" s="39">
        <v>47.95</v>
      </c>
      <c r="CT7" s="39">
        <v>48.26</v>
      </c>
      <c r="CU7" s="39">
        <v>48.01</v>
      </c>
      <c r="CV7" s="39">
        <v>54.9</v>
      </c>
      <c r="CW7" s="39">
        <v>88.65</v>
      </c>
      <c r="CX7" s="39">
        <v>66.959999999999994</v>
      </c>
      <c r="CY7" s="39">
        <v>61.18</v>
      </c>
      <c r="CZ7" s="39">
        <v>72.41</v>
      </c>
      <c r="DA7" s="39">
        <v>61.29</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6.01</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DATEVALUE($B7+12-B11&amp;"/1/"&amp;B12)</f>
        <v>46388</v>
      </c>
      <c r="C10" s="42">
        <f>DATEVALUE($B7+12-C11&amp;"/1/"&amp;C12)</f>
        <v>46753</v>
      </c>
      <c r="D10" s="42">
        <f>DATEVALUE($B7+12-D11&amp;"/1/"&amp;D12)</f>
        <v>47119</v>
      </c>
      <c r="E10" s="42">
        <f>DATEVALUE($B7+12-E11&amp;"/1/"&amp;E12)</f>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可奈子</cp:lastModifiedBy>
  <cp:lastPrinted>2021-01-25T01:57:25Z</cp:lastPrinted>
  <dcterms:created xsi:type="dcterms:W3CDTF">2020-12-04T02:22:32Z</dcterms:created>
  <dcterms:modified xsi:type="dcterms:W3CDTF">2021-01-25T02:09:23Z</dcterms:modified>
  <cp:category/>
</cp:coreProperties>
</file>