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1年度（H30決算）\"/>
    </mc:Choice>
  </mc:AlternateContent>
  <xr:revisionPtr revIDLastSave="0" documentId="13_ncr:1_{6DF36C5D-DE4E-43C3-BCBA-2120BE7C8D62}" xr6:coauthVersionLast="36" xr6:coauthVersionMax="36" xr10:uidLastSave="{00000000-0000-0000-0000-000000000000}"/>
  <workbookProtection workbookAlgorithmName="SHA-512" workbookHashValue="jM4M8aFao8hJo+N8nKoDG0LQlsFKkO/tyqUeVlO4vnCcjposlWvxuEc0DlcBn590FGC6HH1yaSiCSPCINkx+VQ==" workbookSaltValue="MBlTJOD2tlyJsmJlieqlkA=="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I10" i="4"/>
  <c r="B10" i="4"/>
  <c r="BB8" i="4"/>
  <c r="AT8" i="4"/>
  <c r="AL8" i="4"/>
  <c r="W8" i="4"/>
  <c r="P8" i="4"/>
  <c r="I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<sst xmlns="http://schemas.openxmlformats.org/spreadsheetml/2006/main" count="223" uniqueCount="108">
  <si>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</si>
  <si>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</si>
  <si>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</si>
  <si>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</si>
  <si>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</si>
  <si>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</si>
  <si>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</si>
  <si>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</si>
  <si>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</si>
  <si>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</si>
  <si>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</si>
  <si>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</si>
  <si>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</si>
  <si>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</si>
  <si>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</si>
  <si>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</si>
  <si>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</si>
  <si>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</si>
  <si>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</si>
  <si>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</si>
  <si>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</si>
  <si>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</si>
  <si>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</si>
  <si>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</si>
  <si>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</si>
  <si>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</si>
  <si>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</si>
  <si>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</si>
  <si>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</si>
  <si>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</si>
  <si>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</si>
  <si>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</si>
  <si>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</si>
  <si>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</si>
  <si>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</si>
  <si>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</si>
  <si>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</si>
  <si>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</si>
  <si>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</si>
  <si>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</si>
  <si>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</si>
  <si>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</si>
  <si>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</si>
  <si>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</si>
  <si>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</si>
  <si>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</si>
  <si>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</si>
  <si>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</si>
  <si>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</si>
  <si>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</si>
  <si>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</si>
  <si>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</si>
  <si>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</si>
  <si>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</si>
  <si>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</si>
  <si>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</si>
  <si>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</si>
  <si>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</si>
  <si>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</si>
  <si>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</si>
  <si>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</si>
  <si>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</si>
  <si>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</si>
  <si>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</si>
  <si>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</si>
  <si>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</si>
  <si>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</si>
  <si>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</si>
  <si>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</si>
  <si>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</si>
  <si>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</si>
  <si>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</si>
  <si>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</si>
  <si>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</si>
  <si>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</si>
  <si>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</si>
  <si>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</si>
  <si>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</si>
  <si>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</si>
  <si>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</si>
  <si>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</si>
  <si>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</si>
  <si>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</si>
  <si>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</si>
  <si>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</si>
  <si>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</si>
  <si>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</si>
  <si>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</si>
  <si>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</si>
  <si>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</si>
  <si>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</si>
  <si>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</si>
  <si>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</si>
  <si>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</si>
  <si>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</si>
  <si>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</si>
  <si>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</si>
  <si>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</si>
  <si>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</si>
  <si>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</si>
  <si>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</si>
  <si>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</si>
  <si>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</si>
  <si>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</si>
  <si>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</si>
  <si>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
　経常収支比率が高いほど利益率が高いことを示す指数で、本組合は100％を超えており経営は健全であると言える。
　なお、欠損金は発生していない。
③流動比率・④企業債残高対給水収益比率
　流動比率（流動資産／流動負債）は、短期的な債務に対する支払能力を示す指数である。流動負債が増え、比率は低下したが、類似団体より高水準を維持した。
　また、企業債残高対給水収益比率は微増となったが、これは企業債残高の微増によるものである。
⑤料金回収率・⑥給水原価
　料金回収率は、給水に係る費用がどの程度給水収益で賄われているかを示す指数で、100％を超えている。これは、給水に係る経費が給水収益で賄えている状況で、類似団体と比較してもやや上回っている。
　また、給水原価に関しては、類似団体との比較ではやや高い数値となっており、昨年より微増している。これは経常費用等が増えたためである。
⑦施設利用率・⑧有収率
　施設利用率、有収率ともに平均値より高く、類似団体と比較し効率的に施設を利用できていると言える。</t>
    <phoneticPr fontId="4"/>
  </si>
  <si>
    <t>　本組合は、平成22年度に宗像市と福津市が行う末端給水事業を引き継ぎ、全国的にも先進的な垂直統合により水道事業の経営を行っている。
　両市域の給水人口及び戸数は、現在のところ増加傾向にあり、経常収支比率は類似団体に比べ高くなっている状況である。
　しかし、少子高齢化に起因する水道使用量の減少による給水収益の伸び悩みが想定されるとともに、高度成長期に整備した施設・配水管等の経年劣化更新のために多大な費用の増加が見込まれている。
　特に老朽化した管路等の水道資産については、現在、国庫補助事業を活用した更新事業を継続しているが、今後国庫補助金の減額が進めば、更新事業の縮小が発生し有収率の低下等の恐れも発生する。
　今後も、経営健全化に向けた取組みを今後も検討していく必要がある。</t>
    <phoneticPr fontId="4"/>
  </si>
  <si>
    <t>①有形固定資産減価償却率・②管路経年化率
　有形固定資産減価償却率（償却資産における減価償却済の割合を示す指数）および、管路経年化率（法定耐用年数を超えた管路延長の割合を示す指数）は、類似団体より高く、老朽化が進んでいる状況である。
③管路更新化率　
　管路更新率は、当該年度に更新した管路延長の割合を示す指数である。前年に引き続き、国庫補助金を活用した更新事業を進め、類似団体の平均値を上回った値を維持している。
　本組合では国庫補助金を活用した経年施設の更新を継続しており、管路の更新には耐震管を採用している。今後とも計画的に老朽管の更新事業を継続していく必要がある。</t>
    <rPh sb="159" eb="161">
      <t>ゼンネン</t>
    </rPh>
    <rPh sb="162" eb="163">
      <t>ヒ</t>
    </rPh>
    <rPh sb="164" eb="165">
      <t>ツヅ</t>
    </rPh>
    <rPh sb="198" eb="199">
      <t>アタイ</t>
    </rPh>
    <rPh sb="200" eb="202">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</si>
</sst>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1.39</c:v>
                </c:pt>
                <c:pt idx="1">
                  <c:v>0.94</c:v>
                </c:pt>
                <c:pt idx="2">
                  <c:v>0.39</c:v>
                </c:pt>
                <c:pt idx="3">
                  <c:v>2.94</c:v>
                </c:pt>
                <c:pt idx="4">
                  <c:v>2.76</c:v>
                </c:pt>
              </c:numCache>
            </c:numRef>
          </c:val>
          <c:extLst>
            <c:ext xmlns:c16="http://schemas.microsoft.com/office/drawing/2014/chart" uri="{C3380CC4-5D6E-409C-BE32-E72D297353CC}">
              <c16:uniqueId val="{00000000-75AB-4BDE-B7EE-FD8CA50810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75AB-4BDE-B7EE-FD8CA50810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65.400000000000006</c:v>
                </c:pt>
                <c:pt idx="1">
                  <c:v>67.03</c:v>
                </c:pt>
                <c:pt idx="2">
                  <c:v>64.510000000000005</c:v>
                </c:pt>
                <c:pt idx="3">
                  <c:v>65.33</c:v>
                </c:pt>
                <c:pt idx="4">
                  <c:v>65.64</c:v>
                </c:pt>
              </c:numCache>
            </c:numRef>
          </c:val>
          <c:extLst>
            <c:ext xmlns:c16="http://schemas.microsoft.com/office/drawing/2014/chart" uri="{C3380CC4-5D6E-409C-BE32-E72D297353CC}">
              <c16:uniqueId val="{00000000-2979-448F-AB61-151A722D5D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2979-448F-AB61-151A722D5D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91.11</c:v>
                </c:pt>
                <c:pt idx="1">
                  <c:v>90.2</c:v>
                </c:pt>
                <c:pt idx="2">
                  <c:v>90.39</c:v>
                </c:pt>
                <c:pt idx="3">
                  <c:v>90.73</c:v>
                </c:pt>
                <c:pt idx="4">
                  <c:v>90.88</c:v>
                </c:pt>
              </c:numCache>
            </c:numRef>
          </c:val>
          <c:extLst>
            <c:ext xmlns:c16="http://schemas.microsoft.com/office/drawing/2014/chart" uri="{C3380CC4-5D6E-409C-BE32-E72D297353CC}">
              <c16:uniqueId val="{00000000-B094-4B89-BBC7-FDDC167621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B094-4B89-BBC7-FDDC167621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123.95</c:v>
                </c:pt>
                <c:pt idx="1">
                  <c:v>120.03</c:v>
                </c:pt>
                <c:pt idx="2">
                  <c:v>122.94</c:v>
                </c:pt>
                <c:pt idx="3">
                  <c:v>122.67</c:v>
                </c:pt>
                <c:pt idx="4">
                  <c:v>117.85</c:v>
                </c:pt>
              </c:numCache>
            </c:numRef>
          </c:val>
          <c:extLst>
            <c:ext xmlns:c16="http://schemas.microsoft.com/office/drawing/2014/chart" uri="{C3380CC4-5D6E-409C-BE32-E72D297353CC}">
              <c16:uniqueId val="{00000000-067F-4E4F-89ED-90499C7C73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067F-4E4F-89ED-90499C7C73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50.59</c:v>
                </c:pt>
                <c:pt idx="1">
                  <c:v>50.68</c:v>
                </c:pt>
                <c:pt idx="2">
                  <c:v>51.44</c:v>
                </c:pt>
                <c:pt idx="3">
                  <c:v>51.37</c:v>
                </c:pt>
                <c:pt idx="4">
                  <c:v>51.67</c:v>
                </c:pt>
              </c:numCache>
            </c:numRef>
          </c:val>
          <c:extLst>
            <c:ext xmlns:c16="http://schemas.microsoft.com/office/drawing/2014/chart" uri="{C3380CC4-5D6E-409C-BE32-E72D297353CC}">
              <c16:uniqueId val="{00000000-D2B5-407E-A521-5B8A008A93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D2B5-407E-A521-5B8A008A93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5.87</c:v>
                </c:pt>
                <c:pt idx="1">
                  <c:v>30.02</c:v>
                </c:pt>
                <c:pt idx="2">
                  <c:v>28.53</c:v>
                </c:pt>
                <c:pt idx="3">
                  <c:v>27.86</c:v>
                </c:pt>
                <c:pt idx="4">
                  <c:v>18.36</c:v>
                </c:pt>
              </c:numCache>
            </c:numRef>
          </c:val>
          <c:extLst>
            <c:ext xmlns:c16="http://schemas.microsoft.com/office/drawing/2014/chart" uri="{C3380CC4-5D6E-409C-BE32-E72D297353CC}">
              <c16:uniqueId val="{00000000-4176-4C56-B272-7AE2394E0A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4176-4C56-B272-7AE2394E0A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42-4BE5-A11D-8F59C9CCEF7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DB42-4BE5-A11D-8F59C9CCEF7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306.42</c:v>
                </c:pt>
                <c:pt idx="1">
                  <c:v>352.35</c:v>
                </c:pt>
                <c:pt idx="2">
                  <c:v>509.4</c:v>
                </c:pt>
                <c:pt idx="3">
                  <c:v>431.8</c:v>
                </c:pt>
                <c:pt idx="4">
                  <c:v>422.61</c:v>
                </c:pt>
              </c:numCache>
            </c:numRef>
          </c:val>
          <c:extLst>
            <c:ext xmlns:c16="http://schemas.microsoft.com/office/drawing/2014/chart" uri="{C3380CC4-5D6E-409C-BE32-E72D297353CC}">
              <c16:uniqueId val="{00000000-117B-4FCA-ABB5-74F2DBB012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117B-4FCA-ABB5-74F2DBB012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149.85</c:v>
                </c:pt>
                <c:pt idx="1">
                  <c:v>144.96</c:v>
                </c:pt>
                <c:pt idx="2">
                  <c:v>128.99</c:v>
                </c:pt>
                <c:pt idx="3">
                  <c:v>132.97999999999999</c:v>
                </c:pt>
                <c:pt idx="4">
                  <c:v>140.88999999999999</c:v>
                </c:pt>
              </c:numCache>
            </c:numRef>
          </c:val>
          <c:extLst>
            <c:ext xmlns:c16="http://schemas.microsoft.com/office/drawing/2014/chart" uri="{C3380CC4-5D6E-409C-BE32-E72D297353CC}">
              <c16:uniqueId val="{00000000-7219-40C5-A9BA-918D5C8770B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7219-40C5-A9BA-918D5C8770B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113.7</c:v>
                </c:pt>
                <c:pt idx="1">
                  <c:v>109.14</c:v>
                </c:pt>
                <c:pt idx="2">
                  <c:v>111.32</c:v>
                </c:pt>
                <c:pt idx="3">
                  <c:v>110.59</c:v>
                </c:pt>
                <c:pt idx="4">
                  <c:v>107.8</c:v>
                </c:pt>
              </c:numCache>
            </c:numRef>
          </c:val>
          <c:extLst>
            <c:ext xmlns:c16="http://schemas.microsoft.com/office/drawing/2014/chart" uri="{C3380CC4-5D6E-409C-BE32-E72D297353CC}">
              <c16:uniqueId val="{00000000-456F-475D-85A3-9986D82EE7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456F-475D-85A3-9986D82EE7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181.24</c:v>
                </c:pt>
                <c:pt idx="1">
                  <c:v>188.76</c:v>
                </c:pt>
                <c:pt idx="2">
                  <c:v>185.22</c:v>
                </c:pt>
                <c:pt idx="3">
                  <c:v>186.58</c:v>
                </c:pt>
                <c:pt idx="4">
                  <c:v>191.16</c:v>
                </c:pt>
              </c:numCache>
            </c:numRef>
          </c:val>
          <c:extLst>
            <c:ext xmlns:c16="http://schemas.microsoft.com/office/drawing/2014/chart" uri="{C3380CC4-5D6E-409C-BE32-E72D297353CC}">
              <c16:uniqueId val="{00000000-B41F-4B38-861A-520F4D61C1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B41F-4B38-861A-520F4D61C1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福岡県　宗像地区事務組合</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59" t="str">
        <f>データ!$M$6</f>
        <v>非設置</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87.98</v>
      </c>
      <c r="J10" s="52"/>
      <c r="K10" s="52"/>
      <c r="L10" s="52"/>
      <c r="M10" s="52"/>
      <c r="N10" s="52"/>
      <c r="O10" s="63"/>
      <c r="P10" s="53">
        <f>データ!$P$6</f>
        <v>86.39</v>
      </c>
      <c r="Q10" s="53"/>
      <c r="R10" s="53"/>
      <c r="S10" s="53"/>
      <c r="T10" s="53"/>
      <c r="U10" s="53"/>
      <c r="V10" s="53"/>
      <c r="W10" s="60">
        <f>データ!$Q$6</f>
        <v>4018</v>
      </c>
      <c r="X10" s="60"/>
      <c r="Y10" s="60"/>
      <c r="Z10" s="60"/>
      <c r="AA10" s="60"/>
      <c r="AB10" s="60"/>
      <c r="AC10" s="60"/>
      <c r="AD10" s="2"/>
      <c r="AE10" s="2"/>
      <c r="AF10" s="2"/>
      <c r="AG10" s="2"/>
      <c r="AH10" s="4"/>
      <c r="AI10" s="4"/>
      <c r="AJ10" s="4"/>
      <c r="AK10" s="4"/>
      <c r="AL10" s="60">
        <f>データ!$U$6</f>
        <v>139889</v>
      </c>
      <c r="AM10" s="60"/>
      <c r="AN10" s="60"/>
      <c r="AO10" s="60"/>
      <c r="AP10" s="60"/>
      <c r="AQ10" s="60"/>
      <c r="AR10" s="60"/>
      <c r="AS10" s="60"/>
      <c r="AT10" s="51">
        <f>データ!$V$6</f>
        <v>73.400000000000006</v>
      </c>
      <c r="AU10" s="52"/>
      <c r="AV10" s="52"/>
      <c r="AW10" s="52"/>
      <c r="AX10" s="52"/>
      <c r="AY10" s="52"/>
      <c r="AZ10" s="52"/>
      <c r="BA10" s="52"/>
      <c r="BB10" s="53">
        <f>データ!$W$6</f>
        <v>1905.84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ZD4to/mtT8f0yLHq6SSnSzdySmdsptbu5Ua9avv0NynzFOWxQNxBeHkk5HEG/QUV86xgKoKpit2SQQ8mFXcyw==" saltValue="h4LeRaPyLCkwnCgoAwR0b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409251</v>
      </c>
      <c r="D6" s="34">
        <f t="shared" si="3"/>
        <v>46</v>
      </c>
      <c r="E6" s="34">
        <f t="shared" si="3"/>
        <v>1</v>
      </c>
      <c r="F6" s="34">
        <f t="shared" si="3"/>
        <v>0</v>
      </c>
      <c r="G6" s="34">
        <f t="shared" si="3"/>
        <v>1</v>
      </c>
      <c r="H6" s="34" t="str">
        <f t="shared" si="3"/>
        <v>福岡県　宗像地区事務組合</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87.98</v>
      </c>
      <c r="P6" s="35">
        <f t="shared" si="3"/>
        <v>86.39</v>
      </c>
      <c r="Q6" s="35">
        <f t="shared" si="3"/>
        <v>4018</v>
      </c>
      <c r="R6" s="35" t="str">
        <f t="shared" si="3"/>
        <v>-</v>
      </c>
      <c r="S6" s="35" t="str">
        <f t="shared" si="3"/>
        <v>-</v>
      </c>
      <c r="T6" s="35" t="str">
        <f t="shared" si="3"/>
        <v>-</v>
      </c>
      <c r="U6" s="35">
        <f t="shared" si="3"/>
        <v>139889</v>
      </c>
      <c r="V6" s="35">
        <f t="shared" si="3"/>
        <v>73.400000000000006</v>
      </c>
      <c r="W6" s="35">
        <f t="shared" si="3"/>
        <v>1905.84</v>
      </c>
      <c r="X6" s="36">
        <f>IF(X7="",NA(),X7)</f>
        <v>123.95</v>
      </c>
      <c r="Y6" s="36">
        <f t="shared" ref="Y6:AG6" si="4">IF(Y7="",NA(),Y7)</f>
        <v>120.03</v>
      </c>
      <c r="Z6" s="36">
        <f t="shared" si="4"/>
        <v>122.94</v>
      </c>
      <c r="AA6" s="36">
        <f t="shared" si="4"/>
        <v>122.67</v>
      </c>
      <c r="AB6" s="36">
        <f t="shared" si="4"/>
        <v>117.85</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306.42</v>
      </c>
      <c r="AU6" s="36">
        <f t="shared" ref="AU6:BC6" si="6">IF(AU7="",NA(),AU7)</f>
        <v>352.35</v>
      </c>
      <c r="AV6" s="36">
        <f t="shared" si="6"/>
        <v>509.4</v>
      </c>
      <c r="AW6" s="36">
        <f t="shared" si="6"/>
        <v>431.8</v>
      </c>
      <c r="AX6" s="36">
        <f t="shared" si="6"/>
        <v>422.61</v>
      </c>
      <c r="AY6" s="36">
        <f t="shared" si="6"/>
        <v>344.19</v>
      </c>
      <c r="AZ6" s="36">
        <f t="shared" si="6"/>
        <v>352.05</v>
      </c>
      <c r="BA6" s="36">
        <f t="shared" si="6"/>
        <v>349.04</v>
      </c>
      <c r="BB6" s="36">
        <f t="shared" si="6"/>
        <v>337.49</v>
      </c>
      <c r="BC6" s="36">
        <f t="shared" si="6"/>
        <v>335.6</v>
      </c>
      <c r="BD6" s="35" t="str">
        <f>IF(BD7="","",IF(BD7="-","【-】","【"&amp;SUBSTITUTE(TEXT(BD7,"#,##0.00"),"-","△")&amp;"】"))</f>
        <v>【261.93】</v>
      </c>
      <c r="BE6" s="36">
        <f>IF(BE7="",NA(),BE7)</f>
        <v>149.85</v>
      </c>
      <c r="BF6" s="36">
        <f t="shared" ref="BF6:BN6" si="7">IF(BF7="",NA(),BF7)</f>
        <v>144.96</v>
      </c>
      <c r="BG6" s="36">
        <f t="shared" si="7"/>
        <v>128.99</v>
      </c>
      <c r="BH6" s="36">
        <f t="shared" si="7"/>
        <v>132.97999999999999</v>
      </c>
      <c r="BI6" s="36">
        <f t="shared" si="7"/>
        <v>140.88999999999999</v>
      </c>
      <c r="BJ6" s="36">
        <f t="shared" si="7"/>
        <v>252.09</v>
      </c>
      <c r="BK6" s="36">
        <f t="shared" si="7"/>
        <v>250.76</v>
      </c>
      <c r="BL6" s="36">
        <f t="shared" si="7"/>
        <v>254.54</v>
      </c>
      <c r="BM6" s="36">
        <f t="shared" si="7"/>
        <v>265.92</v>
      </c>
      <c r="BN6" s="36">
        <f t="shared" si="7"/>
        <v>258.26</v>
      </c>
      <c r="BO6" s="35" t="str">
        <f>IF(BO7="","",IF(BO7="-","【-】","【"&amp;SUBSTITUTE(TEXT(BO7,"#,##0.00"),"-","△")&amp;"】"))</f>
        <v>【270.46】</v>
      </c>
      <c r="BP6" s="36">
        <f>IF(BP7="",NA(),BP7)</f>
        <v>113.7</v>
      </c>
      <c r="BQ6" s="36">
        <f t="shared" ref="BQ6:BY6" si="8">IF(BQ7="",NA(),BQ7)</f>
        <v>109.14</v>
      </c>
      <c r="BR6" s="36">
        <f t="shared" si="8"/>
        <v>111.32</v>
      </c>
      <c r="BS6" s="36">
        <f t="shared" si="8"/>
        <v>110.59</v>
      </c>
      <c r="BT6" s="36">
        <f t="shared" si="8"/>
        <v>107.8</v>
      </c>
      <c r="BU6" s="36">
        <f t="shared" si="8"/>
        <v>106.22</v>
      </c>
      <c r="BV6" s="36">
        <f t="shared" si="8"/>
        <v>106.69</v>
      </c>
      <c r="BW6" s="36">
        <f t="shared" si="8"/>
        <v>106.52</v>
      </c>
      <c r="BX6" s="36">
        <f t="shared" si="8"/>
        <v>105.86</v>
      </c>
      <c r="BY6" s="36">
        <f t="shared" si="8"/>
        <v>106.07</v>
      </c>
      <c r="BZ6" s="35" t="str">
        <f>IF(BZ7="","",IF(BZ7="-","【-】","【"&amp;SUBSTITUTE(TEXT(BZ7,"#,##0.00"),"-","△")&amp;"】"))</f>
        <v>【103.91】</v>
      </c>
      <c r="CA6" s="36">
        <f>IF(CA7="",NA(),CA7)</f>
        <v>181.24</v>
      </c>
      <c r="CB6" s="36">
        <f t="shared" ref="CB6:CJ6" si="9">IF(CB7="",NA(),CB7)</f>
        <v>188.76</v>
      </c>
      <c r="CC6" s="36">
        <f t="shared" si="9"/>
        <v>185.22</v>
      </c>
      <c r="CD6" s="36">
        <f t="shared" si="9"/>
        <v>186.58</v>
      </c>
      <c r="CE6" s="36">
        <f t="shared" si="9"/>
        <v>191.16</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65.400000000000006</v>
      </c>
      <c r="CM6" s="36">
        <f t="shared" ref="CM6:CU6" si="10">IF(CM7="",NA(),CM7)</f>
        <v>67.03</v>
      </c>
      <c r="CN6" s="36">
        <f t="shared" si="10"/>
        <v>64.510000000000005</v>
      </c>
      <c r="CO6" s="36">
        <f t="shared" si="10"/>
        <v>65.33</v>
      </c>
      <c r="CP6" s="36">
        <f t="shared" si="10"/>
        <v>65.64</v>
      </c>
      <c r="CQ6" s="36">
        <f t="shared" si="10"/>
        <v>62.12</v>
      </c>
      <c r="CR6" s="36">
        <f t="shared" si="10"/>
        <v>62.26</v>
      </c>
      <c r="CS6" s="36">
        <f t="shared" si="10"/>
        <v>62.1</v>
      </c>
      <c r="CT6" s="36">
        <f t="shared" si="10"/>
        <v>62.38</v>
      </c>
      <c r="CU6" s="36">
        <f t="shared" si="10"/>
        <v>62.83</v>
      </c>
      <c r="CV6" s="35" t="str">
        <f>IF(CV7="","",IF(CV7="-","【-】","【"&amp;SUBSTITUTE(TEXT(CV7,"#,##0.00"),"-","△")&amp;"】"))</f>
        <v>【60.27】</v>
      </c>
      <c r="CW6" s="36">
        <f>IF(CW7="",NA(),CW7)</f>
        <v>91.11</v>
      </c>
      <c r="CX6" s="36">
        <f t="shared" ref="CX6:DF6" si="11">IF(CX7="",NA(),CX7)</f>
        <v>90.2</v>
      </c>
      <c r="CY6" s="36">
        <f t="shared" si="11"/>
        <v>90.39</v>
      </c>
      <c r="CZ6" s="36">
        <f t="shared" si="11"/>
        <v>90.73</v>
      </c>
      <c r="DA6" s="36">
        <f t="shared" si="11"/>
        <v>90.88</v>
      </c>
      <c r="DB6" s="36">
        <f t="shared" si="11"/>
        <v>89.45</v>
      </c>
      <c r="DC6" s="36">
        <f t="shared" si="11"/>
        <v>89.5</v>
      </c>
      <c r="DD6" s="36">
        <f t="shared" si="11"/>
        <v>89.52</v>
      </c>
      <c r="DE6" s="36">
        <f t="shared" si="11"/>
        <v>89.17</v>
      </c>
      <c r="DF6" s="36">
        <f t="shared" si="11"/>
        <v>88.86</v>
      </c>
      <c r="DG6" s="35" t="str">
        <f>IF(DG7="","",IF(DG7="-","【-】","【"&amp;SUBSTITUTE(TEXT(DG7,"#,##0.00"),"-","△")&amp;"】"))</f>
        <v>【89.92】</v>
      </c>
      <c r="DH6" s="36">
        <f>IF(DH7="",NA(),DH7)</f>
        <v>50.59</v>
      </c>
      <c r="DI6" s="36">
        <f t="shared" ref="DI6:DQ6" si="12">IF(DI7="",NA(),DI7)</f>
        <v>50.68</v>
      </c>
      <c r="DJ6" s="36">
        <f t="shared" si="12"/>
        <v>51.44</v>
      </c>
      <c r="DK6" s="36">
        <f t="shared" si="12"/>
        <v>51.37</v>
      </c>
      <c r="DL6" s="36">
        <f t="shared" si="12"/>
        <v>51.67</v>
      </c>
      <c r="DM6" s="36">
        <f t="shared" si="12"/>
        <v>44.91</v>
      </c>
      <c r="DN6" s="36">
        <f t="shared" si="12"/>
        <v>45.89</v>
      </c>
      <c r="DO6" s="36">
        <f t="shared" si="12"/>
        <v>46.58</v>
      </c>
      <c r="DP6" s="36">
        <f t="shared" si="12"/>
        <v>46.99</v>
      </c>
      <c r="DQ6" s="36">
        <f t="shared" si="12"/>
        <v>47.89</v>
      </c>
      <c r="DR6" s="35" t="str">
        <f>IF(DR7="","",IF(DR7="-","【-】","【"&amp;SUBSTITUTE(TEXT(DR7,"#,##0.00"),"-","△")&amp;"】"))</f>
        <v>【48.85】</v>
      </c>
      <c r="DS6" s="36">
        <f>IF(DS7="",NA(),DS7)</f>
        <v>5.87</v>
      </c>
      <c r="DT6" s="36">
        <f t="shared" ref="DT6:EB6" si="13">IF(DT7="",NA(),DT7)</f>
        <v>30.02</v>
      </c>
      <c r="DU6" s="36">
        <f t="shared" si="13"/>
        <v>28.53</v>
      </c>
      <c r="DV6" s="36">
        <f t="shared" si="13"/>
        <v>27.86</v>
      </c>
      <c r="DW6" s="36">
        <f t="shared" si="13"/>
        <v>18.36</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1.39</v>
      </c>
      <c r="EE6" s="36">
        <f t="shared" ref="EE6:EM6" si="14">IF(EE7="",NA(),EE7)</f>
        <v>0.94</v>
      </c>
      <c r="EF6" s="36">
        <f t="shared" si="14"/>
        <v>0.39</v>
      </c>
      <c r="EG6" s="36">
        <f t="shared" si="14"/>
        <v>2.94</v>
      </c>
      <c r="EH6" s="36">
        <f t="shared" si="14"/>
        <v>2.76</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409251</v>
      </c>
      <c r="D7" s="38">
        <v>46</v>
      </c>
      <c r="E7" s="38">
        <v>1</v>
      </c>
      <c r="F7" s="38">
        <v>0</v>
      </c>
      <c r="G7" s="38">
        <v>1</v>
      </c>
      <c r="H7" s="38" t="s">
        <v>93</v>
      </c>
      <c r="I7" s="38" t="s">
        <v>94</v>
      </c>
      <c r="J7" s="38" t="s">
        <v>95</v>
      </c>
      <c r="K7" s="38" t="s">
        <v>96</v>
      </c>
      <c r="L7" s="38" t="s">
        <v>97</v>
      </c>
      <c r="M7" s="38" t="s">
        <v>98</v>
      </c>
      <c r="N7" s="39" t="s">
        <v>99</v>
      </c>
      <c r="O7" s="39">
        <v>87.98</v>
      </c>
      <c r="P7" s="39">
        <v>86.39</v>
      </c>
      <c r="Q7" s="39">
        <v>4018</v>
      </c>
      <c r="R7" s="39" t="s">
        <v>99</v>
      </c>
      <c r="S7" s="39" t="s">
        <v>99</v>
      </c>
      <c r="T7" s="39" t="s">
        <v>99</v>
      </c>
      <c r="U7" s="39">
        <v>139889</v>
      </c>
      <c r="V7" s="39">
        <v>73.400000000000006</v>
      </c>
      <c r="W7" s="39">
        <v>1905.84</v>
      </c>
      <c r="X7" s="39">
        <v>123.95</v>
      </c>
      <c r="Y7" s="39">
        <v>120.03</v>
      </c>
      <c r="Z7" s="39">
        <v>122.94</v>
      </c>
      <c r="AA7" s="39">
        <v>122.67</v>
      </c>
      <c r="AB7" s="39">
        <v>117.85</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306.42</v>
      </c>
      <c r="AU7" s="39">
        <v>352.35</v>
      </c>
      <c r="AV7" s="39">
        <v>509.4</v>
      </c>
      <c r="AW7" s="39">
        <v>431.8</v>
      </c>
      <c r="AX7" s="39">
        <v>422.61</v>
      </c>
      <c r="AY7" s="39">
        <v>344.19</v>
      </c>
      <c r="AZ7" s="39">
        <v>352.05</v>
      </c>
      <c r="BA7" s="39">
        <v>349.04</v>
      </c>
      <c r="BB7" s="39">
        <v>337.49</v>
      </c>
      <c r="BC7" s="39">
        <v>335.6</v>
      </c>
      <c r="BD7" s="39">
        <v>261.93</v>
      </c>
      <c r="BE7" s="39">
        <v>149.85</v>
      </c>
      <c r="BF7" s="39">
        <v>144.96</v>
      </c>
      <c r="BG7" s="39">
        <v>128.99</v>
      </c>
      <c r="BH7" s="39">
        <v>132.97999999999999</v>
      </c>
      <c r="BI7" s="39">
        <v>140.88999999999999</v>
      </c>
      <c r="BJ7" s="39">
        <v>252.09</v>
      </c>
      <c r="BK7" s="39">
        <v>250.76</v>
      </c>
      <c r="BL7" s="39">
        <v>254.54</v>
      </c>
      <c r="BM7" s="39">
        <v>265.92</v>
      </c>
      <c r="BN7" s="39">
        <v>258.26</v>
      </c>
      <c r="BO7" s="39">
        <v>270.45999999999998</v>
      </c>
      <c r="BP7" s="39">
        <v>113.7</v>
      </c>
      <c r="BQ7" s="39">
        <v>109.14</v>
      </c>
      <c r="BR7" s="39">
        <v>111.32</v>
      </c>
      <c r="BS7" s="39">
        <v>110.59</v>
      </c>
      <c r="BT7" s="39">
        <v>107.8</v>
      </c>
      <c r="BU7" s="39">
        <v>106.22</v>
      </c>
      <c r="BV7" s="39">
        <v>106.69</v>
      </c>
      <c r="BW7" s="39">
        <v>106.52</v>
      </c>
      <c r="BX7" s="39">
        <v>105.86</v>
      </c>
      <c r="BY7" s="39">
        <v>106.07</v>
      </c>
      <c r="BZ7" s="39">
        <v>103.91</v>
      </c>
      <c r="CA7" s="39">
        <v>181.24</v>
      </c>
      <c r="CB7" s="39">
        <v>188.76</v>
      </c>
      <c r="CC7" s="39">
        <v>185.22</v>
      </c>
      <c r="CD7" s="39">
        <v>186.58</v>
      </c>
      <c r="CE7" s="39">
        <v>191.16</v>
      </c>
      <c r="CF7" s="39">
        <v>155.22999999999999</v>
      </c>
      <c r="CG7" s="39">
        <v>154.91999999999999</v>
      </c>
      <c r="CH7" s="39">
        <v>155.80000000000001</v>
      </c>
      <c r="CI7" s="39">
        <v>158.58000000000001</v>
      </c>
      <c r="CJ7" s="39">
        <v>159.22</v>
      </c>
      <c r="CK7" s="39">
        <v>167.11</v>
      </c>
      <c r="CL7" s="39">
        <v>65.400000000000006</v>
      </c>
      <c r="CM7" s="39">
        <v>67.03</v>
      </c>
      <c r="CN7" s="39">
        <v>64.510000000000005</v>
      </c>
      <c r="CO7" s="39">
        <v>65.33</v>
      </c>
      <c r="CP7" s="39">
        <v>65.64</v>
      </c>
      <c r="CQ7" s="39">
        <v>62.12</v>
      </c>
      <c r="CR7" s="39">
        <v>62.26</v>
      </c>
      <c r="CS7" s="39">
        <v>62.1</v>
      </c>
      <c r="CT7" s="39">
        <v>62.38</v>
      </c>
      <c r="CU7" s="39">
        <v>62.83</v>
      </c>
      <c r="CV7" s="39">
        <v>60.27</v>
      </c>
      <c r="CW7" s="39">
        <v>91.11</v>
      </c>
      <c r="CX7" s="39">
        <v>90.2</v>
      </c>
      <c r="CY7" s="39">
        <v>90.39</v>
      </c>
      <c r="CZ7" s="39">
        <v>90.73</v>
      </c>
      <c r="DA7" s="39">
        <v>90.88</v>
      </c>
      <c r="DB7" s="39">
        <v>89.45</v>
      </c>
      <c r="DC7" s="39">
        <v>89.5</v>
      </c>
      <c r="DD7" s="39">
        <v>89.52</v>
      </c>
      <c r="DE7" s="39">
        <v>89.17</v>
      </c>
      <c r="DF7" s="39">
        <v>88.86</v>
      </c>
      <c r="DG7" s="39">
        <v>89.92</v>
      </c>
      <c r="DH7" s="39">
        <v>50.59</v>
      </c>
      <c r="DI7" s="39">
        <v>50.68</v>
      </c>
      <c r="DJ7" s="39">
        <v>51.44</v>
      </c>
      <c r="DK7" s="39">
        <v>51.37</v>
      </c>
      <c r="DL7" s="39">
        <v>51.67</v>
      </c>
      <c r="DM7" s="39">
        <v>44.91</v>
      </c>
      <c r="DN7" s="39">
        <v>45.89</v>
      </c>
      <c r="DO7" s="39">
        <v>46.58</v>
      </c>
      <c r="DP7" s="39">
        <v>46.99</v>
      </c>
      <c r="DQ7" s="39">
        <v>47.89</v>
      </c>
      <c r="DR7" s="39">
        <v>48.85</v>
      </c>
      <c r="DS7" s="39">
        <v>5.87</v>
      </c>
      <c r="DT7" s="39">
        <v>30.02</v>
      </c>
      <c r="DU7" s="39">
        <v>28.53</v>
      </c>
      <c r="DV7" s="39">
        <v>27.86</v>
      </c>
      <c r="DW7" s="39">
        <v>18.36</v>
      </c>
      <c r="DX7" s="39">
        <v>12.03</v>
      </c>
      <c r="DY7" s="39">
        <v>13.14</v>
      </c>
      <c r="DZ7" s="39">
        <v>14.45</v>
      </c>
      <c r="EA7" s="39">
        <v>15.83</v>
      </c>
      <c r="EB7" s="39">
        <v>16.899999999999999</v>
      </c>
      <c r="EC7" s="39">
        <v>17.8</v>
      </c>
      <c r="ED7" s="39">
        <v>1.39</v>
      </c>
      <c r="EE7" s="39">
        <v>0.94</v>
      </c>
      <c r="EF7" s="39">
        <v>0.39</v>
      </c>
      <c r="EG7" s="39">
        <v>2.94</v>
      </c>
      <c r="EH7" s="39">
        <v>2.76</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昇平</cp:lastModifiedBy>
  <cp:lastPrinted>2020-01-17T01:31:18Z</cp:lastPrinted>
  <dcterms:created xsi:type="dcterms:W3CDTF">2019-12-05T04:28:48Z</dcterms:created>
  <dcterms:modified xsi:type="dcterms:W3CDTF">2020-01-17T02:12:11Z</dcterms:modified>
  <cp:category/>
</cp:coreProperties>
</file>